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095" windowHeight="12210" activeTab="4"/>
  </bookViews>
  <sheets>
    <sheet name="附件1" sheetId="3" r:id="rId1"/>
    <sheet name="附件2" sheetId="1" r:id="rId2"/>
    <sheet name="附件3" sheetId="2" r:id="rId3"/>
    <sheet name="附件4" sheetId="4" r:id="rId4"/>
    <sheet name="附件5" sheetId="5" r:id="rId5"/>
  </sheets>
  <definedNames>
    <definedName name="_xlnm._FilterDatabase" localSheetId="1" hidden="1">附件2!$A$1:$I$119</definedName>
  </definedNames>
  <calcPr calcId="144525"/>
</workbook>
</file>

<file path=xl/sharedStrings.xml><?xml version="1.0" encoding="utf-8"?>
<sst xmlns="http://schemas.openxmlformats.org/spreadsheetml/2006/main" count="360">
  <si>
    <t>附件1</t>
  </si>
  <si>
    <t>2015、2017年度农业转型升级项目及现代农业发展项目财政补助资金汇总表</t>
  </si>
  <si>
    <t>单位：万元</t>
  </si>
  <si>
    <t>序号</t>
  </si>
  <si>
    <t>乡镇</t>
  </si>
  <si>
    <t>2017年现代农业发展项目补助资金（附件2）</t>
  </si>
  <si>
    <t>2015年农业转型升级项目（产业基地第三年抚育）补助资金（附件3）</t>
  </si>
  <si>
    <t>2017年创意农业补助资金（附件4）</t>
  </si>
  <si>
    <t>2017年扶持农业产业协会补助资金（附件5）</t>
  </si>
  <si>
    <t>合计</t>
  </si>
  <si>
    <t>大峃镇</t>
  </si>
  <si>
    <t>珊溪镇</t>
  </si>
  <si>
    <t>南田镇</t>
  </si>
  <si>
    <t>玉壶镇</t>
  </si>
  <si>
    <t>黄坦镇</t>
  </si>
  <si>
    <t>西坑镇</t>
  </si>
  <si>
    <t>百丈漈镇</t>
  </si>
  <si>
    <t>巨屿镇</t>
  </si>
  <si>
    <t>峃口镇</t>
  </si>
  <si>
    <t>铜铃山镇</t>
  </si>
  <si>
    <t>二源镇</t>
  </si>
  <si>
    <t>周壤镇</t>
  </si>
  <si>
    <t>双桂乡</t>
  </si>
  <si>
    <t>平和乡</t>
  </si>
  <si>
    <t>公阳乡</t>
  </si>
  <si>
    <t>周山乡</t>
  </si>
  <si>
    <t>桂山乡</t>
  </si>
  <si>
    <t>文成县文成杨梅协会</t>
  </si>
  <si>
    <t>文成县文成贡茶协会</t>
  </si>
  <si>
    <t>文成县高山蔬菜协会</t>
  </si>
  <si>
    <t>总计</t>
  </si>
  <si>
    <t>附件2</t>
  </si>
  <si>
    <t>文成县2017年度现代农业发展项目补助资金下达表</t>
  </si>
  <si>
    <t xml:space="preserve">               单位：亩、平方米、立方米、棒</t>
  </si>
  <si>
    <t>项目类型</t>
  </si>
  <si>
    <t>建设单位或个人</t>
  </si>
  <si>
    <t>联系人</t>
  </si>
  <si>
    <t>项目名称及</t>
  </si>
  <si>
    <t>验收面积（规模）</t>
  </si>
  <si>
    <t>项目地点</t>
  </si>
  <si>
    <t>补助标准（元）</t>
  </si>
  <si>
    <t>补助金额（万元）</t>
  </si>
  <si>
    <t>主栽品种</t>
  </si>
  <si>
    <t>文成县聚果源家庭农场</t>
  </si>
  <si>
    <t>郑明潘</t>
  </si>
  <si>
    <t>水果基地（东魁杨梅）</t>
  </si>
  <si>
    <t>谷山村瓦檐岗</t>
  </si>
  <si>
    <t>小计</t>
  </si>
  <si>
    <t>设施农业</t>
  </si>
  <si>
    <t>文成县亿成薯业专业合作社</t>
  </si>
  <si>
    <t>赵东旭</t>
  </si>
  <si>
    <t>保鲜冷库（糯米山药、粉丝等）</t>
  </si>
  <si>
    <t>坪头村</t>
  </si>
  <si>
    <t xml:space="preserve">小计 </t>
  </si>
  <si>
    <t>大峃镇合计</t>
  </si>
  <si>
    <t>产业基地</t>
  </si>
  <si>
    <t xml:space="preserve">林清友 </t>
  </si>
  <si>
    <t>药材基地（覆盆子）</t>
  </si>
  <si>
    <t>卓山村下步文</t>
  </si>
  <si>
    <t>文成县望湖农业专业合作社</t>
  </si>
  <si>
    <t>吴士荣</t>
  </si>
  <si>
    <t>牛坑村驮降坪</t>
  </si>
  <si>
    <t>珊溪镇小计</t>
  </si>
  <si>
    <t>文成县亨哈山珍食品股份有限公司</t>
  </si>
  <si>
    <t>林世初</t>
  </si>
  <si>
    <t>食用菌基地（香菇）</t>
  </si>
  <si>
    <t>五源村牛角垄</t>
  </si>
  <si>
    <t>文成县舞羊家庭农场</t>
  </si>
  <si>
    <t>刘化迪</t>
  </si>
  <si>
    <t>水果基地（东魁杨梅、蒲瓜梨等）</t>
  </si>
  <si>
    <t>武阳村西山、石柱岙</t>
  </si>
  <si>
    <t>刘高巧</t>
  </si>
  <si>
    <t>岳垟村国岭头</t>
  </si>
  <si>
    <t>文成县花果山农业开发有限公司</t>
  </si>
  <si>
    <t>朱成成</t>
  </si>
  <si>
    <t>新富村犀牛坪</t>
  </si>
  <si>
    <t>文成县南田镇荣坪家庭农场</t>
  </si>
  <si>
    <t>廖海斌</t>
  </si>
  <si>
    <t>新富村山头坪</t>
  </si>
  <si>
    <t xml:space="preserve"> 文成县兰华家庭农场</t>
  </si>
  <si>
    <t>刘宗华</t>
  </si>
  <si>
    <t>食用菌基地（大球盖菇）</t>
  </si>
  <si>
    <t>新南村上下垄、瓢邱</t>
  </si>
  <si>
    <t>文成县万鑫农业专业合作社</t>
  </si>
  <si>
    <t>胡小环</t>
  </si>
  <si>
    <t>水果设施大棚（葡萄）</t>
  </si>
  <si>
    <t>叶山头村富坑八石</t>
  </si>
  <si>
    <t>文成县盈源农业专业合作社</t>
  </si>
  <si>
    <t>朱加欣</t>
  </si>
  <si>
    <t>猕猴桃棚架（猕猴桃）</t>
  </si>
  <si>
    <t>高新村叶山垟</t>
  </si>
  <si>
    <t>南田镇合计</t>
  </si>
  <si>
    <t>文成县石竹寮农业专业合作社</t>
  </si>
  <si>
    <t xml:space="preserve">蓝建勇 </t>
  </si>
  <si>
    <t>茶叶基地（乌牛早）</t>
  </si>
  <si>
    <t>石竹寮村石草岗</t>
  </si>
  <si>
    <t xml:space="preserve">严成焕 </t>
  </si>
  <si>
    <t>严垟村高岗</t>
  </si>
  <si>
    <t xml:space="preserve"> 文成县严昌灵家庭农场</t>
  </si>
  <si>
    <t>严昌灵</t>
  </si>
  <si>
    <t>驮岙村仰天垢</t>
  </si>
  <si>
    <t>吴克长</t>
  </si>
  <si>
    <t>水果基地（瓯柑、早熟蜜柑等）</t>
  </si>
  <si>
    <t>山后村门前下</t>
  </si>
  <si>
    <t xml:space="preserve">文成县钟国其家庭农场 </t>
  </si>
  <si>
    <t>钟国其</t>
  </si>
  <si>
    <t>水果基地（沃柑、脐橙、早熟蜜柑等）</t>
  </si>
  <si>
    <t>培头村垄底</t>
  </si>
  <si>
    <t>文成县郑英尧家庭农场</t>
  </si>
  <si>
    <t>郑英尧</t>
  </si>
  <si>
    <t>莲头村坪垢寨</t>
  </si>
  <si>
    <t xml:space="preserve">文成县金松园农业专业合作社 </t>
  </si>
  <si>
    <t>钟开松</t>
  </si>
  <si>
    <t>上坪村陈山</t>
  </si>
  <si>
    <t>文成县强伦农业专业合作社</t>
  </si>
  <si>
    <t xml:space="preserve"> 章强</t>
  </si>
  <si>
    <t>水果基地（血橙）</t>
  </si>
  <si>
    <t>龙湖村 吴头垄</t>
  </si>
  <si>
    <t>潘友林</t>
  </si>
  <si>
    <t>蔬菜基地（西瓜、黄瓜等）</t>
  </si>
  <si>
    <t>黄垟村黄垟头</t>
  </si>
  <si>
    <t xml:space="preserve">朱隆灯 </t>
  </si>
  <si>
    <t>塘底垟村后半垄头</t>
  </si>
  <si>
    <t>文成县惠农农业专业合作社</t>
  </si>
  <si>
    <t xml:space="preserve">张建勇 </t>
  </si>
  <si>
    <t>依仁村后山垄</t>
  </si>
  <si>
    <t>温州市森堂生物科技有限公司</t>
  </si>
  <si>
    <t>蒋经纬</t>
  </si>
  <si>
    <t>药材基地（铁皮石斛、三叶青、七叶一枝花等）</t>
  </si>
  <si>
    <t>新龙村材背岗</t>
  </si>
  <si>
    <t>文成县牡丹花专业合作社</t>
  </si>
  <si>
    <t>张科全</t>
  </si>
  <si>
    <t>花木基地（木槿、海棠、樱花等）</t>
  </si>
  <si>
    <t>云峰村石后</t>
  </si>
  <si>
    <t>吴碎长</t>
  </si>
  <si>
    <t>驮岙村八石</t>
  </si>
  <si>
    <t>文成县手手忙家庭农场</t>
  </si>
  <si>
    <t>赵东华</t>
  </si>
  <si>
    <t>8米标准蔬菜大棚（黄瓜、蕃茄等）</t>
  </si>
  <si>
    <t>共宅村</t>
  </si>
  <si>
    <t>黄坦镇合计</t>
  </si>
  <si>
    <t>玉壶镇龙背村委会</t>
  </si>
  <si>
    <t>周守库</t>
  </si>
  <si>
    <t>覆盆子</t>
  </si>
  <si>
    <t>龙背村三支杨梅</t>
  </si>
  <si>
    <t>文成县木湾农业专业合作社</t>
  </si>
  <si>
    <t>胡建飞</t>
  </si>
  <si>
    <t>橙、蓝梅等</t>
  </si>
  <si>
    <t>木湾村 华地坟</t>
  </si>
  <si>
    <t>文成县双坑农业专业合作社</t>
  </si>
  <si>
    <t>胡克旁</t>
  </si>
  <si>
    <t xml:space="preserve"> 南河村下双坑</t>
  </si>
  <si>
    <t>董振海</t>
  </si>
  <si>
    <t>吕一村贷下</t>
  </si>
  <si>
    <t>玉壶镇合计</t>
  </si>
  <si>
    <t>叶文光</t>
  </si>
  <si>
    <t>双田村牛塘山、鸡头面</t>
  </si>
  <si>
    <t>雷金海</t>
  </si>
  <si>
    <t>西坑村 驮马降</t>
  </si>
  <si>
    <t>文成县潇炜种植专业合作社</t>
  </si>
  <si>
    <t>黄丽茶</t>
  </si>
  <si>
    <t>塘垟村塘湾</t>
  </si>
  <si>
    <t>钟美英</t>
  </si>
  <si>
    <t>梧溪村高山岗顶</t>
  </si>
  <si>
    <t>吴正初</t>
  </si>
  <si>
    <t>敖里村光头</t>
  </si>
  <si>
    <t>文成县钟进村家庭农场</t>
  </si>
  <si>
    <t>钟进村</t>
  </si>
  <si>
    <t>旁边垟村岭头</t>
  </si>
  <si>
    <t>西坑镇小计</t>
  </si>
  <si>
    <t>柳良钻</t>
  </si>
  <si>
    <t>孔山村孔飞</t>
  </si>
  <si>
    <t>巨屿镇赤砂村股份经济合作社</t>
  </si>
  <si>
    <t>纪相崇</t>
  </si>
  <si>
    <t>赤砂村驮垟</t>
  </si>
  <si>
    <t>文成县宸希家庭农场</t>
  </si>
  <si>
    <t>苏志鸽</t>
  </si>
  <si>
    <t>双尖村岗背</t>
  </si>
  <si>
    <t>文成县巨屿镇黄罗山背家庭农场</t>
  </si>
  <si>
    <t>邹奕雪</t>
  </si>
  <si>
    <t>水果基地（猕猴桃）</t>
  </si>
  <si>
    <t>三五新村黄罗山</t>
  </si>
  <si>
    <t>猕猴桃棚架</t>
  </si>
  <si>
    <t>巨屿镇小计</t>
  </si>
  <si>
    <t>文成县世海专业农业合作社</t>
  </si>
  <si>
    <t>张世海</t>
  </si>
  <si>
    <t>水果基地（火龙果、葡萄、脐橙等）</t>
  </si>
  <si>
    <t>溪口村外个亭</t>
  </si>
  <si>
    <t>水果设施大棚建设（8米非标）</t>
  </si>
  <si>
    <t>峃口镇小计</t>
  </si>
  <si>
    <t>下石庄村山珍厂区</t>
  </si>
  <si>
    <t>文成县金土地农业专业合作社</t>
  </si>
  <si>
    <t>黄胡钗</t>
  </si>
  <si>
    <t>水果基地（东魁杨梅、水蜜桃等）</t>
  </si>
  <si>
    <t xml:space="preserve"> 西里村烂姜湾、庄岙</t>
  </si>
  <si>
    <t>文成县百丈漈镇荣聚家庭农场</t>
  </si>
  <si>
    <t>黄守斌</t>
  </si>
  <si>
    <t>水果基地（梨、东魁杨梅）</t>
  </si>
  <si>
    <t>长塘村 蔡处</t>
  </si>
  <si>
    <t>刘日旺</t>
  </si>
  <si>
    <t>镇头村猫狸垄</t>
  </si>
  <si>
    <t>雷冠海</t>
  </si>
  <si>
    <t>温州市天顶湖休闲农庄股份有限公司</t>
  </si>
  <si>
    <t>赵东远</t>
  </si>
  <si>
    <t>花木基地（碧桃、茶花等）</t>
  </si>
  <si>
    <t>底大会村 岭头</t>
  </si>
  <si>
    <t>文成县百丈漈镇东钗家庭农场</t>
  </si>
  <si>
    <t>黄东蔡</t>
  </si>
  <si>
    <t>水果基地（水蜜桃）</t>
  </si>
  <si>
    <t>长塘村工业园区对面</t>
  </si>
  <si>
    <t>文成县清云家庭农场</t>
  </si>
  <si>
    <t xml:space="preserve">厉满升 </t>
  </si>
  <si>
    <t>猕猴桃棚架建设</t>
  </si>
  <si>
    <t>西里村李船舡</t>
  </si>
  <si>
    <t>百丈漈镇合计</t>
  </si>
  <si>
    <t>文成县鑫旺农业专业合作社</t>
  </si>
  <si>
    <t>胡建光</t>
  </si>
  <si>
    <t>水果基地（红阳猕猴桃）</t>
  </si>
  <si>
    <t>朱山村驮垄</t>
  </si>
  <si>
    <t>文成县爽心家庭农场</t>
  </si>
  <si>
    <t>吴化成</t>
  </si>
  <si>
    <t>蔬菜基地（玉米、黄瓜、茄子等）</t>
  </si>
  <si>
    <t>山头村千秧邱、马岭头</t>
  </si>
  <si>
    <t>二源镇小计</t>
  </si>
  <si>
    <t>文成县园之源农业专业合作社</t>
  </si>
  <si>
    <t>高明料</t>
  </si>
  <si>
    <t>岭南村底南</t>
  </si>
  <si>
    <t>周壤镇小计</t>
  </si>
  <si>
    <t>文成县原始部落种植场</t>
  </si>
  <si>
    <t>周怀春</t>
  </si>
  <si>
    <t>药材基地（覆盆子、黄精等）</t>
  </si>
  <si>
    <t>上垟村驮坳</t>
  </si>
  <si>
    <t>郭春旺</t>
  </si>
  <si>
    <t>富垟村水源头</t>
  </si>
  <si>
    <t>文成县明珊农业专业合作社</t>
  </si>
  <si>
    <t>陈利平</t>
  </si>
  <si>
    <t>铜铃村外窑岗</t>
  </si>
  <si>
    <t>文成县狐狸湾农业专业合作社</t>
  </si>
  <si>
    <t>高启华</t>
  </si>
  <si>
    <t>茶叶基地（苦丁茶）</t>
  </si>
  <si>
    <t>叶胜林场黄肖林区</t>
  </si>
  <si>
    <t>文成县清泉农业专业合作社</t>
  </si>
  <si>
    <t>兰清泉</t>
  </si>
  <si>
    <t>吴坳村下铺</t>
  </si>
  <si>
    <t>铜铃山镇小计</t>
  </si>
  <si>
    <t>文成县民工农业专业合作社</t>
  </si>
  <si>
    <t>叶世明</t>
  </si>
  <si>
    <t>白石坑村毛园</t>
  </si>
  <si>
    <t>文成县振阳农业专业合作社</t>
  </si>
  <si>
    <t>陈爱娟</t>
  </si>
  <si>
    <t>水果基地（葡萄、黄桃、早熟蜜柑等）</t>
  </si>
  <si>
    <t>上岳头村上塘垟</t>
  </si>
  <si>
    <t>文成县荣成生态农业开发有限公司</t>
  </si>
  <si>
    <t>方世荣</t>
  </si>
  <si>
    <t>上岳头村寨里</t>
  </si>
  <si>
    <t>文成县方红头农业专业合作社</t>
  </si>
  <si>
    <t>施正者</t>
  </si>
  <si>
    <t>金岭村方红头</t>
  </si>
  <si>
    <t>水果设施大棚（8米非标）</t>
  </si>
  <si>
    <t>公阳乡合计</t>
  </si>
  <si>
    <t>毛克茂</t>
  </si>
  <si>
    <t>桂库村大唐山</t>
  </si>
  <si>
    <t>毛定树</t>
  </si>
  <si>
    <t>药材基地（黄栀子）</t>
  </si>
  <si>
    <t xml:space="preserve"> 黄洪光</t>
  </si>
  <si>
    <t>黄洪光</t>
  </si>
  <si>
    <t>文成县佰果汇农业专业合作社</t>
  </si>
  <si>
    <t>毛仁钢</t>
  </si>
  <si>
    <t>桂库村割藤岙</t>
  </si>
  <si>
    <t>桂山乡小计</t>
  </si>
  <si>
    <t>陈光弟</t>
  </si>
  <si>
    <t>下沙园村驮岗</t>
  </si>
  <si>
    <t>文成县廿五坑茶叶专业合作社</t>
  </si>
  <si>
    <t>蔡日界</t>
  </si>
  <si>
    <t>茶叶基地（白茶）</t>
  </si>
  <si>
    <t>东方村林德寺对面山</t>
  </si>
  <si>
    <t>廿五坑村驮垟</t>
  </si>
  <si>
    <t>文成县旺顺农业专业合作社</t>
  </si>
  <si>
    <t>陈圣丰</t>
  </si>
  <si>
    <t>8米标准连栋大棚（草莓、西瓜等）</t>
  </si>
  <si>
    <t>下沙园村</t>
  </si>
  <si>
    <t>平和乡合计</t>
  </si>
  <si>
    <t xml:space="preserve">产业基地 </t>
  </si>
  <si>
    <t>文成县双桂乡桂泉家庭农场</t>
  </si>
  <si>
    <t>雷明月</t>
  </si>
  <si>
    <t>水果基地（南丰蜜桔）</t>
  </si>
  <si>
    <t>垟山村黄公山</t>
  </si>
  <si>
    <t>双桂乡小计</t>
  </si>
  <si>
    <t>文成县德铭农业专业合作社</t>
  </si>
  <si>
    <t>李一军</t>
  </si>
  <si>
    <t>官坑村驮垟</t>
  </si>
  <si>
    <t>文成县枫树坪茶叶种植专业合作社</t>
  </si>
  <si>
    <t>王孔苍</t>
  </si>
  <si>
    <t>包山底村加沙坟</t>
  </si>
  <si>
    <t>文成县畲乡丽敏家庭农场</t>
  </si>
  <si>
    <t>蓝丽敏</t>
  </si>
  <si>
    <t>水果基地（红美人）</t>
  </si>
  <si>
    <t>济下村屋基</t>
  </si>
  <si>
    <t>周山乡小计</t>
  </si>
  <si>
    <t>全县总计</t>
  </si>
  <si>
    <t>附件3</t>
  </si>
  <si>
    <t>2015年农业转型升级项目补助资金下达表(产业基地第三年度补助)</t>
  </si>
  <si>
    <t xml:space="preserve">                          单位：亩、元/亩、万元</t>
  </si>
  <si>
    <t>验收面积（亩）</t>
  </si>
  <si>
    <t>补助标准（元/亩）</t>
  </si>
  <si>
    <t>补助金额</t>
  </si>
  <si>
    <t>(万元)</t>
  </si>
  <si>
    <t>鳌洋村村委会</t>
  </si>
  <si>
    <t>潘宗元</t>
  </si>
  <si>
    <t>杨梅基地（东魁杨梅）</t>
  </si>
  <si>
    <t>鳌洋村恩基</t>
  </si>
  <si>
    <t>文成县牛塘水果种植专业合作社</t>
  </si>
  <si>
    <t>毛瑞高</t>
  </si>
  <si>
    <t>徐岙村牛塘</t>
  </si>
  <si>
    <t>文成县南田镇顺顺家庭农场</t>
  </si>
  <si>
    <t>肖玉鸯</t>
  </si>
  <si>
    <t>东魁杨梅基地</t>
  </si>
  <si>
    <t>高村（高峰尖）</t>
  </si>
  <si>
    <r>
      <rPr>
        <sz val="10"/>
        <rFont val="仿宋_GB2312"/>
        <charset val="134"/>
      </rPr>
      <t>文成县</t>
    </r>
    <r>
      <rPr>
        <b/>
        <sz val="10"/>
        <rFont val="仿宋_GB2312"/>
        <charset val="134"/>
      </rPr>
      <t>南田镇</t>
    </r>
    <r>
      <rPr>
        <sz val="10"/>
        <rFont val="仿宋_GB2312"/>
        <charset val="134"/>
      </rPr>
      <t>勤富家庭农场</t>
    </r>
  </si>
  <si>
    <t>任金海</t>
  </si>
  <si>
    <t>武阳村岭头</t>
  </si>
  <si>
    <t>水果采摘园（香榧、梨、猕猴桃）</t>
  </si>
  <si>
    <t>高新村叶山洋</t>
  </si>
  <si>
    <t>文成县南田绿神农业种植专业合作社</t>
  </si>
  <si>
    <t>徐培夫</t>
  </si>
  <si>
    <t>水果基地（雪梨）</t>
  </si>
  <si>
    <t>新岳村西垄</t>
  </si>
  <si>
    <t>南田镇小计</t>
  </si>
  <si>
    <r>
      <rPr>
        <sz val="10"/>
        <rFont val="仿宋_GB2312"/>
        <charset val="134"/>
      </rPr>
      <t>百丈</t>
    </r>
    <r>
      <rPr>
        <sz val="10"/>
        <rFont val="宋体"/>
        <charset val="134"/>
      </rPr>
      <t>漈</t>
    </r>
    <r>
      <rPr>
        <sz val="10"/>
        <rFont val="仿宋_GB2312"/>
        <charset val="134"/>
      </rPr>
      <t>镇</t>
    </r>
  </si>
  <si>
    <t>文成县云芳家庭农场</t>
  </si>
  <si>
    <t>陈云</t>
  </si>
  <si>
    <t>外大会村大赛田</t>
  </si>
  <si>
    <r>
      <rPr>
        <b/>
        <sz val="10"/>
        <rFont val="仿宋_GB2312"/>
        <charset val="134"/>
      </rPr>
      <t>百丈</t>
    </r>
    <r>
      <rPr>
        <b/>
        <sz val="10"/>
        <rFont val="宋体"/>
        <charset val="134"/>
      </rPr>
      <t>漈</t>
    </r>
    <r>
      <rPr>
        <b/>
        <sz val="10"/>
        <rFont val="仿宋_GB2312"/>
        <charset val="134"/>
      </rPr>
      <t>镇小计</t>
    </r>
  </si>
  <si>
    <t>周山畲族乡际峰种植合作社</t>
  </si>
  <si>
    <t>雷大南</t>
  </si>
  <si>
    <t>红心柚、茶叶基地</t>
  </si>
  <si>
    <t>际下村</t>
  </si>
  <si>
    <t>全县合计</t>
  </si>
  <si>
    <t>附件4</t>
  </si>
  <si>
    <t>2017年创意农业项目财政资金补助下达表</t>
  </si>
  <si>
    <t xml:space="preserve">
单位:亩、万元</t>
  </si>
  <si>
    <t>项目名称</t>
  </si>
  <si>
    <t>建设单位</t>
  </si>
  <si>
    <t>建设地点</t>
  </si>
  <si>
    <t>拟补助资金</t>
  </si>
  <si>
    <t>备  注</t>
  </si>
  <si>
    <t>鹿堡垟村创意农业园</t>
  </si>
  <si>
    <t>公阳乡鹿堡垟村</t>
  </si>
  <si>
    <t>2018.5.11办局班子会议通过</t>
  </si>
  <si>
    <t>创意稻草人</t>
  </si>
  <si>
    <t>二源镇人民政府</t>
  </si>
  <si>
    <t>二源镇湖底村</t>
  </si>
  <si>
    <t>2018.7.23办局班子会议通过</t>
  </si>
  <si>
    <t>合    计</t>
  </si>
  <si>
    <t>文政办发〔2016〕12号：新发展创意农业的，每个给予1-5万元的奖励。</t>
  </si>
  <si>
    <t>附件5</t>
  </si>
  <si>
    <t>2017年度扶持农业产业协会补助资金分配表</t>
  </si>
  <si>
    <t>协会名称</t>
  </si>
  <si>
    <t>备注</t>
  </si>
  <si>
    <t>文政办发〔2016〕12号：对运作规范、活动正常的农业产业协会，每年补助2万元。</t>
  </si>
</sst>
</file>

<file path=xl/styles.xml><?xml version="1.0" encoding="utf-8"?>
<styleSheet xmlns="http://schemas.openxmlformats.org/spreadsheetml/2006/main">
  <numFmts count="8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_ "/>
    <numFmt numFmtId="177" formatCode="0.000_ "/>
    <numFmt numFmtId="178" formatCode="0.0000_ "/>
    <numFmt numFmtId="179" formatCode="0.00_ "/>
  </numFmts>
  <fonts count="4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2"/>
      <name val="宋体"/>
      <charset val="134"/>
    </font>
    <font>
      <b/>
      <sz val="18"/>
      <color rgb="FF000000"/>
      <name val="宋体"/>
      <charset val="134"/>
    </font>
    <font>
      <sz val="14"/>
      <color rgb="FF000000"/>
      <name val="宋体"/>
      <charset val="134"/>
    </font>
    <font>
      <sz val="14"/>
      <color theme="1"/>
      <name val="宋体"/>
      <charset val="134"/>
    </font>
    <font>
      <sz val="14"/>
      <name val="宋体"/>
      <charset val="134"/>
    </font>
    <font>
      <b/>
      <sz val="16"/>
      <name val="宋体"/>
      <charset val="134"/>
    </font>
    <font>
      <sz val="10"/>
      <name val="仿宋_GB2312"/>
      <charset val="134"/>
    </font>
    <font>
      <b/>
      <sz val="10"/>
      <name val="仿宋_GB2312"/>
      <charset val="134"/>
    </font>
    <font>
      <sz val="10"/>
      <name val="宋体"/>
      <charset val="134"/>
    </font>
    <font>
      <b/>
      <sz val="14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0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b/>
      <sz val="12"/>
      <name val="宋体"/>
      <charset val="134"/>
    </font>
    <font>
      <sz val="12"/>
      <name val="宋体"/>
      <charset val="134"/>
      <scheme val="minor"/>
    </font>
    <font>
      <sz val="10.5"/>
      <color theme="1"/>
      <name val="宋体"/>
      <charset val="134"/>
      <scheme val="minor"/>
    </font>
    <font>
      <b/>
      <sz val="14"/>
      <name val="宋体"/>
      <charset val="134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40" fillId="16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0" fillId="7" borderId="9" applyNumberFormat="0" applyFont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5" fillId="0" borderId="11" applyNumberFormat="0" applyFill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27" fillId="2" borderId="7" applyNumberFormat="0" applyAlignment="0" applyProtection="0">
      <alignment vertical="center"/>
    </xf>
    <xf numFmtId="0" fontId="26" fillId="2" borderId="6" applyNumberFormat="0" applyAlignment="0" applyProtection="0">
      <alignment vertical="center"/>
    </xf>
    <xf numFmtId="0" fontId="41" fillId="19" borderId="12" applyNumberFormat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43" fillId="0" borderId="13" applyNumberFormat="0" applyFill="0" applyAlignment="0" applyProtection="0">
      <alignment vertical="center"/>
    </xf>
    <xf numFmtId="0" fontId="34" fillId="0" borderId="10" applyNumberFormat="0" applyFill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44" fillId="32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6" fillId="0" borderId="0"/>
  </cellStyleXfs>
  <cellXfs count="9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6" fillId="0" borderId="0" xfId="0" applyNumberFormat="1" applyFont="1" applyFill="1" applyAlignment="1">
      <alignment horizontal="center" vertical="center"/>
    </xf>
    <xf numFmtId="0" fontId="11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 wrapText="1"/>
    </xf>
    <xf numFmtId="0" fontId="12" fillId="0" borderId="1" xfId="49" applyNumberFormat="1" applyFont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 wrapText="1"/>
    </xf>
    <xf numFmtId="0" fontId="13" fillId="0" borderId="1" xfId="49" applyNumberFormat="1" applyFont="1" applyBorder="1" applyAlignment="1">
      <alignment horizontal="center" vertical="center" wrapText="1"/>
    </xf>
    <xf numFmtId="0" fontId="12" fillId="0" borderId="2" xfId="0" applyNumberFormat="1" applyFont="1" applyFill="1" applyBorder="1" applyAlignment="1">
      <alignment horizontal="center" vertical="center"/>
    </xf>
    <xf numFmtId="0" fontId="12" fillId="0" borderId="2" xfId="0" applyNumberFormat="1" applyFont="1" applyFill="1" applyBorder="1" applyAlignment="1">
      <alignment horizontal="center" vertical="center" wrapText="1"/>
    </xf>
    <xf numFmtId="0" fontId="12" fillId="0" borderId="1" xfId="49" applyNumberFormat="1" applyFont="1" applyFill="1" applyBorder="1" applyAlignment="1">
      <alignment horizontal="center" vertical="center" wrapText="1"/>
    </xf>
    <xf numFmtId="0" fontId="12" fillId="0" borderId="3" xfId="0" applyNumberFormat="1" applyFont="1" applyFill="1" applyBorder="1" applyAlignment="1">
      <alignment horizontal="center" vertical="center"/>
    </xf>
    <xf numFmtId="0" fontId="12" fillId="0" borderId="3" xfId="0" applyNumberFormat="1" applyFont="1" applyFill="1" applyBorder="1" applyAlignment="1">
      <alignment horizontal="center" vertical="center" wrapText="1"/>
    </xf>
    <xf numFmtId="0" fontId="12" fillId="0" borderId="4" xfId="0" applyNumberFormat="1" applyFont="1" applyFill="1" applyBorder="1" applyAlignment="1">
      <alignment horizontal="center" vertical="center"/>
    </xf>
    <xf numFmtId="0" fontId="12" fillId="0" borderId="4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justify" vertical="center" wrapText="1"/>
    </xf>
    <xf numFmtId="0" fontId="20" fillId="0" borderId="1" xfId="0" applyFont="1" applyBorder="1" applyAlignment="1">
      <alignment horizontal="justify" vertical="center"/>
    </xf>
    <xf numFmtId="0" fontId="2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78" fontId="0" fillId="0" borderId="1" xfId="0" applyNumberFormat="1" applyFont="1" applyBorder="1" applyAlignment="1">
      <alignment horizontal="center" vertical="center" wrapText="1"/>
    </xf>
    <xf numFmtId="178" fontId="15" fillId="0" borderId="1" xfId="0" applyNumberFormat="1" applyFont="1" applyBorder="1" applyAlignment="1">
      <alignment horizontal="center" vertical="center" wrapText="1"/>
    </xf>
    <xf numFmtId="177" fontId="15" fillId="0" borderId="1" xfId="0" applyNumberFormat="1" applyFont="1" applyBorder="1" applyAlignment="1">
      <alignment horizontal="center" vertical="center" wrapText="1"/>
    </xf>
    <xf numFmtId="176" fontId="16" fillId="0" borderId="1" xfId="0" applyNumberFormat="1" applyFont="1" applyBorder="1" applyAlignment="1">
      <alignment horizontal="center" vertical="center" wrapText="1"/>
    </xf>
    <xf numFmtId="178" fontId="16" fillId="0" borderId="1" xfId="0" applyNumberFormat="1" applyFont="1" applyBorder="1" applyAlignment="1">
      <alignment horizontal="center" vertical="center" wrapText="1"/>
    </xf>
    <xf numFmtId="179" fontId="0" fillId="0" borderId="1" xfId="0" applyNumberFormat="1" applyFont="1" applyBorder="1" applyAlignment="1">
      <alignment horizontal="center" vertical="center" wrapText="1"/>
    </xf>
    <xf numFmtId="177" fontId="0" fillId="0" borderId="1" xfId="0" applyNumberFormat="1" applyFont="1" applyBorder="1" applyAlignment="1">
      <alignment horizontal="center" vertical="center" wrapText="1"/>
    </xf>
    <xf numFmtId="179" fontId="16" fillId="0" borderId="1" xfId="0" applyNumberFormat="1" applyFont="1" applyBorder="1" applyAlignment="1">
      <alignment horizontal="center" vertical="center" wrapText="1"/>
    </xf>
    <xf numFmtId="0" fontId="23" fillId="0" borderId="1" xfId="0" applyFont="1" applyBorder="1" applyAlignment="1">
      <alignment horizontal="justify" vertical="center" wrapText="1"/>
    </xf>
    <xf numFmtId="0" fontId="23" fillId="0" borderId="1" xfId="0" applyFont="1" applyBorder="1" applyAlignment="1">
      <alignment horizontal="justify" vertical="center"/>
    </xf>
    <xf numFmtId="0" fontId="24" fillId="0" borderId="1" xfId="0" applyFont="1" applyBorder="1" applyAlignment="1">
      <alignment horizontal="justify" vertical="center" wrapText="1"/>
    </xf>
    <xf numFmtId="0" fontId="23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justify" vertical="center"/>
    </xf>
    <xf numFmtId="0" fontId="0" fillId="0" borderId="1" xfId="0" applyFont="1" applyBorder="1" applyAlignment="1">
      <alignment horizontal="justify" vertical="center" wrapText="1"/>
    </xf>
    <xf numFmtId="0" fontId="16" fillId="0" borderId="1" xfId="0" applyFont="1" applyBorder="1" applyAlignment="1">
      <alignment horizontal="justify" vertical="center" wrapText="1"/>
    </xf>
    <xf numFmtId="0" fontId="16" fillId="0" borderId="1" xfId="0" applyFont="1" applyBorder="1" applyAlignment="1">
      <alignment horizontal="justify" vertical="center"/>
    </xf>
    <xf numFmtId="176" fontId="0" fillId="0" borderId="1" xfId="0" applyNumberFormat="1" applyFont="1" applyBorder="1" applyAlignment="1">
      <alignment horizontal="center" vertical="center" wrapText="1"/>
    </xf>
    <xf numFmtId="179" fontId="15" fillId="0" borderId="1" xfId="0" applyNumberFormat="1" applyFont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18" fillId="0" borderId="5" xfId="0" applyFont="1" applyFill="1" applyBorder="1" applyAlignment="1">
      <alignment horizontal="center" vertical="center"/>
    </xf>
    <xf numFmtId="178" fontId="18" fillId="0" borderId="1" xfId="0" applyNumberFormat="1" applyFont="1" applyFill="1" applyBorder="1" applyAlignment="1">
      <alignment horizontal="center" vertical="center" wrapText="1"/>
    </xf>
    <xf numFmtId="179" fontId="18" fillId="0" borderId="1" xfId="0" applyNumberFormat="1" applyFont="1" applyFill="1" applyBorder="1" applyAlignment="1">
      <alignment horizontal="center" vertical="center"/>
    </xf>
    <xf numFmtId="178" fontId="18" fillId="0" borderId="1" xfId="0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5"/>
  <sheetViews>
    <sheetView workbookViewId="0">
      <selection activeCell="A2" sqref="A2:H2"/>
    </sheetView>
  </sheetViews>
  <sheetFormatPr defaultColWidth="9" defaultRowHeight="13.5" outlineLevelCol="7"/>
  <cols>
    <col min="1" max="1" width="5" customWidth="1"/>
    <col min="2" max="2" width="12" customWidth="1"/>
    <col min="3" max="3" width="15.75" customWidth="1"/>
    <col min="4" max="4" width="26" customWidth="1"/>
    <col min="5" max="5" width="18.375" customWidth="1"/>
    <col min="6" max="6" width="21.75" customWidth="1"/>
    <col min="7" max="7" width="17.5" customWidth="1"/>
  </cols>
  <sheetData>
    <row r="1" ht="14.25" spans="1:8">
      <c r="A1" s="90" t="s">
        <v>0</v>
      </c>
      <c r="B1" s="90"/>
      <c r="C1" s="90"/>
      <c r="D1" s="90"/>
      <c r="E1" s="90"/>
      <c r="F1" s="90"/>
      <c r="G1" s="90"/>
      <c r="H1" s="90"/>
    </row>
    <row r="2" ht="18.75" spans="1:8">
      <c r="A2" s="91" t="s">
        <v>1</v>
      </c>
      <c r="B2" s="91"/>
      <c r="C2" s="91"/>
      <c r="D2" s="91"/>
      <c r="E2" s="91"/>
      <c r="F2" s="91"/>
      <c r="G2" s="91"/>
      <c r="H2" s="91"/>
    </row>
    <row r="3" ht="14.25" spans="1:8">
      <c r="A3" s="11"/>
      <c r="B3" s="11"/>
      <c r="C3" s="11"/>
      <c r="D3" s="11"/>
      <c r="E3" s="11"/>
      <c r="F3" s="11"/>
      <c r="G3" s="11" t="s">
        <v>2</v>
      </c>
      <c r="H3" s="11"/>
    </row>
    <row r="4" ht="46" customHeight="1" spans="1:8">
      <c r="A4" s="92" t="s">
        <v>3</v>
      </c>
      <c r="B4" s="92" t="s">
        <v>4</v>
      </c>
      <c r="C4" s="93" t="s">
        <v>5</v>
      </c>
      <c r="D4" s="93" t="s">
        <v>6</v>
      </c>
      <c r="E4" s="93" t="s">
        <v>7</v>
      </c>
      <c r="F4" s="93" t="s">
        <v>8</v>
      </c>
      <c r="G4" s="93" t="s">
        <v>9</v>
      </c>
      <c r="H4" s="94"/>
    </row>
    <row r="5" ht="14.25" spans="1:8">
      <c r="A5" s="92">
        <v>1</v>
      </c>
      <c r="B5" s="95" t="s">
        <v>10</v>
      </c>
      <c r="C5" s="96">
        <v>2.983</v>
      </c>
      <c r="D5" s="97">
        <v>0</v>
      </c>
      <c r="E5" s="97">
        <v>0</v>
      </c>
      <c r="F5" s="97"/>
      <c r="G5" s="92">
        <f>C5+D5+E5</f>
        <v>2.983</v>
      </c>
      <c r="H5" s="94"/>
    </row>
    <row r="6" ht="14.25" spans="1:8">
      <c r="A6" s="92">
        <v>2</v>
      </c>
      <c r="B6" s="95" t="s">
        <v>11</v>
      </c>
      <c r="C6" s="96">
        <v>8.57</v>
      </c>
      <c r="D6" s="97">
        <v>1.56</v>
      </c>
      <c r="E6" s="97">
        <v>0</v>
      </c>
      <c r="F6" s="97"/>
      <c r="G6" s="92">
        <f t="shared" ref="G6:G22" si="0">C6+D6+E6</f>
        <v>10.13</v>
      </c>
      <c r="H6" s="94"/>
    </row>
    <row r="7" ht="14.25" spans="1:8">
      <c r="A7" s="92">
        <v>3</v>
      </c>
      <c r="B7" s="95" t="s">
        <v>12</v>
      </c>
      <c r="C7" s="96">
        <v>33.821</v>
      </c>
      <c r="D7" s="97">
        <v>3.97</v>
      </c>
      <c r="E7" s="97">
        <v>0</v>
      </c>
      <c r="F7" s="97"/>
      <c r="G7" s="92">
        <f t="shared" si="0"/>
        <v>37.791</v>
      </c>
      <c r="H7" s="94"/>
    </row>
    <row r="8" ht="14.25" spans="1:8">
      <c r="A8" s="92">
        <v>4</v>
      </c>
      <c r="B8" s="95" t="s">
        <v>13</v>
      </c>
      <c r="C8" s="96">
        <v>10.15</v>
      </c>
      <c r="D8" s="97">
        <v>0</v>
      </c>
      <c r="E8" s="97">
        <v>0</v>
      </c>
      <c r="F8" s="97"/>
      <c r="G8" s="92">
        <f t="shared" si="0"/>
        <v>10.15</v>
      </c>
      <c r="H8" s="94"/>
    </row>
    <row r="9" ht="14.25" spans="1:8">
      <c r="A9" s="92">
        <v>5</v>
      </c>
      <c r="B9" s="95" t="s">
        <v>14</v>
      </c>
      <c r="C9" s="96">
        <v>44.445</v>
      </c>
      <c r="D9" s="97">
        <v>0</v>
      </c>
      <c r="E9" s="97">
        <v>0</v>
      </c>
      <c r="F9" s="97"/>
      <c r="G9" s="92">
        <f t="shared" si="0"/>
        <v>44.445</v>
      </c>
      <c r="H9" s="94"/>
    </row>
    <row r="10" ht="14.25" spans="1:8">
      <c r="A10" s="92">
        <v>6</v>
      </c>
      <c r="B10" s="95" t="s">
        <v>15</v>
      </c>
      <c r="C10" s="96">
        <v>9.36</v>
      </c>
      <c r="D10" s="97">
        <v>0</v>
      </c>
      <c r="E10" s="97">
        <v>0</v>
      </c>
      <c r="F10" s="97"/>
      <c r="G10" s="92">
        <f t="shared" si="0"/>
        <v>9.36</v>
      </c>
      <c r="H10" s="94"/>
    </row>
    <row r="11" ht="14.25" spans="1:8">
      <c r="A11" s="92">
        <v>7</v>
      </c>
      <c r="B11" s="95" t="s">
        <v>16</v>
      </c>
      <c r="C11" s="96">
        <v>20.555</v>
      </c>
      <c r="D11" s="97">
        <v>1.53</v>
      </c>
      <c r="E11" s="97">
        <v>0</v>
      </c>
      <c r="F11" s="97"/>
      <c r="G11" s="92">
        <f t="shared" si="0"/>
        <v>22.085</v>
      </c>
      <c r="H11" s="94"/>
    </row>
    <row r="12" ht="14.25" spans="1:8">
      <c r="A12" s="92">
        <v>8</v>
      </c>
      <c r="B12" s="95" t="s">
        <v>17</v>
      </c>
      <c r="C12" s="96">
        <v>21.38</v>
      </c>
      <c r="D12" s="97">
        <v>0</v>
      </c>
      <c r="E12" s="97">
        <v>0</v>
      </c>
      <c r="F12" s="97"/>
      <c r="G12" s="92">
        <f t="shared" si="0"/>
        <v>21.38</v>
      </c>
      <c r="H12" s="94"/>
    </row>
    <row r="13" ht="14.25" spans="1:8">
      <c r="A13" s="92">
        <v>9</v>
      </c>
      <c r="B13" s="95" t="s">
        <v>18</v>
      </c>
      <c r="C13" s="96">
        <v>6.9018</v>
      </c>
      <c r="D13" s="97">
        <v>0</v>
      </c>
      <c r="E13" s="97">
        <v>0</v>
      </c>
      <c r="F13" s="97"/>
      <c r="G13" s="92">
        <f t="shared" si="0"/>
        <v>6.9018</v>
      </c>
      <c r="H13" s="94"/>
    </row>
    <row r="14" ht="14.25" spans="1:8">
      <c r="A14" s="92">
        <v>10</v>
      </c>
      <c r="B14" s="95" t="s">
        <v>19</v>
      </c>
      <c r="C14" s="96">
        <v>12.9</v>
      </c>
      <c r="D14" s="97">
        <v>0</v>
      </c>
      <c r="E14" s="97">
        <v>0</v>
      </c>
      <c r="F14" s="97"/>
      <c r="G14" s="92">
        <f t="shared" si="0"/>
        <v>12.9</v>
      </c>
      <c r="H14" s="94"/>
    </row>
    <row r="15" ht="14.25" spans="1:8">
      <c r="A15" s="92">
        <v>11</v>
      </c>
      <c r="B15" s="95" t="s">
        <v>20</v>
      </c>
      <c r="C15" s="96">
        <v>6.8</v>
      </c>
      <c r="D15" s="97">
        <v>0</v>
      </c>
      <c r="E15" s="97">
        <v>1.7</v>
      </c>
      <c r="F15" s="97"/>
      <c r="G15" s="92">
        <f t="shared" si="0"/>
        <v>8.5</v>
      </c>
      <c r="H15" s="94"/>
    </row>
    <row r="16" ht="14.25" spans="1:8">
      <c r="A16" s="92">
        <v>12</v>
      </c>
      <c r="B16" s="95" t="s">
        <v>21</v>
      </c>
      <c r="C16" s="96">
        <v>2.8116</v>
      </c>
      <c r="D16" s="97">
        <v>0</v>
      </c>
      <c r="E16" s="97">
        <v>0</v>
      </c>
      <c r="F16" s="97"/>
      <c r="G16" s="92">
        <f t="shared" si="0"/>
        <v>2.8116</v>
      </c>
      <c r="H16" s="94"/>
    </row>
    <row r="17" ht="14.25" spans="1:8">
      <c r="A17" s="92">
        <v>13</v>
      </c>
      <c r="B17" s="95" t="s">
        <v>22</v>
      </c>
      <c r="C17" s="96">
        <v>3.7</v>
      </c>
      <c r="D17" s="97">
        <v>0</v>
      </c>
      <c r="E17" s="97">
        <v>0</v>
      </c>
      <c r="F17" s="97"/>
      <c r="G17" s="97">
        <f t="shared" si="0"/>
        <v>3.7</v>
      </c>
      <c r="H17" s="94"/>
    </row>
    <row r="18" ht="14.25" spans="1:8">
      <c r="A18" s="92">
        <v>14</v>
      </c>
      <c r="B18" s="95" t="s">
        <v>23</v>
      </c>
      <c r="C18" s="96">
        <v>19.66</v>
      </c>
      <c r="D18" s="97">
        <v>0</v>
      </c>
      <c r="E18" s="97">
        <v>0</v>
      </c>
      <c r="F18" s="97"/>
      <c r="G18" s="92">
        <f t="shared" si="0"/>
        <v>19.66</v>
      </c>
      <c r="H18" s="94"/>
    </row>
    <row r="19" ht="14.25" spans="1:8">
      <c r="A19" s="92">
        <v>15</v>
      </c>
      <c r="B19" s="95" t="s">
        <v>24</v>
      </c>
      <c r="C19" s="96">
        <v>9.964</v>
      </c>
      <c r="D19" s="97">
        <v>0</v>
      </c>
      <c r="E19" s="97">
        <v>4</v>
      </c>
      <c r="F19" s="97"/>
      <c r="G19" s="92">
        <f t="shared" si="0"/>
        <v>13.964</v>
      </c>
      <c r="H19" s="94"/>
    </row>
    <row r="20" ht="14.25" spans="1:8">
      <c r="A20" s="92">
        <v>16</v>
      </c>
      <c r="B20" s="95" t="s">
        <v>25</v>
      </c>
      <c r="C20" s="96">
        <v>4.45</v>
      </c>
      <c r="D20" s="97">
        <v>0.59</v>
      </c>
      <c r="E20" s="97">
        <v>0</v>
      </c>
      <c r="F20" s="97"/>
      <c r="G20" s="92">
        <f t="shared" si="0"/>
        <v>5.04</v>
      </c>
      <c r="H20" s="94"/>
    </row>
    <row r="21" ht="14.25" spans="1:8">
      <c r="A21" s="92">
        <v>17</v>
      </c>
      <c r="B21" s="95" t="s">
        <v>26</v>
      </c>
      <c r="C21" s="96">
        <v>10</v>
      </c>
      <c r="D21" s="97">
        <v>0</v>
      </c>
      <c r="E21" s="97">
        <v>0</v>
      </c>
      <c r="F21" s="97"/>
      <c r="G21" s="97">
        <f t="shared" si="0"/>
        <v>10</v>
      </c>
      <c r="H21" s="94"/>
    </row>
    <row r="22" ht="27" spans="1:8">
      <c r="A22" s="92">
        <v>18</v>
      </c>
      <c r="B22" s="49" t="s">
        <v>27</v>
      </c>
      <c r="C22" s="96">
        <v>0</v>
      </c>
      <c r="D22" s="97">
        <v>0</v>
      </c>
      <c r="E22" s="97">
        <v>0</v>
      </c>
      <c r="F22" s="97">
        <v>2</v>
      </c>
      <c r="G22" s="97">
        <v>2</v>
      </c>
      <c r="H22" s="94"/>
    </row>
    <row r="23" ht="27" spans="1:8">
      <c r="A23" s="92">
        <v>19</v>
      </c>
      <c r="B23" s="49" t="s">
        <v>28</v>
      </c>
      <c r="C23" s="96">
        <v>0</v>
      </c>
      <c r="D23" s="97">
        <v>0</v>
      </c>
      <c r="E23" s="97">
        <v>0</v>
      </c>
      <c r="F23" s="97">
        <v>2</v>
      </c>
      <c r="G23" s="97">
        <v>2</v>
      </c>
      <c r="H23" s="94"/>
    </row>
    <row r="24" ht="27" spans="1:8">
      <c r="A24" s="92">
        <v>20</v>
      </c>
      <c r="B24" s="49" t="s">
        <v>29</v>
      </c>
      <c r="C24" s="96">
        <v>0</v>
      </c>
      <c r="D24" s="97">
        <v>0</v>
      </c>
      <c r="E24" s="97">
        <v>0</v>
      </c>
      <c r="F24" s="97">
        <v>2</v>
      </c>
      <c r="G24" s="97">
        <v>2</v>
      </c>
      <c r="H24" s="94"/>
    </row>
    <row r="25" ht="14.25" spans="1:8">
      <c r="A25" s="92" t="s">
        <v>30</v>
      </c>
      <c r="B25" s="95"/>
      <c r="C25" s="98">
        <f>SUM(C5:C21)</f>
        <v>228.4514</v>
      </c>
      <c r="D25" s="97">
        <f>SUM(D5:D21)</f>
        <v>7.65</v>
      </c>
      <c r="E25" s="97">
        <f>SUM(E5:E21)</f>
        <v>5.7</v>
      </c>
      <c r="F25" s="97">
        <v>6</v>
      </c>
      <c r="G25" s="92">
        <v>247.8014</v>
      </c>
      <c r="H25" s="94"/>
    </row>
  </sheetData>
  <mergeCells count="3">
    <mergeCell ref="A1:H1"/>
    <mergeCell ref="A2:H2"/>
    <mergeCell ref="A25:B25"/>
  </mergeCells>
  <pageMargins left="0.751388888888889" right="0.751388888888889" top="1" bottom="1" header="0.511805555555556" footer="0.511805555555556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18"/>
  <sheetViews>
    <sheetView view="pageBreakPreview" zoomScale="90" zoomScaleNormal="100" zoomScaleSheetLayoutView="90" workbookViewId="0">
      <selection activeCell="L8" sqref="L8"/>
    </sheetView>
  </sheetViews>
  <sheetFormatPr defaultColWidth="9" defaultRowHeight="13.5"/>
  <cols>
    <col min="1" max="2" width="9" style="40"/>
    <col min="3" max="3" width="27.5" style="41" customWidth="1"/>
    <col min="4" max="4" width="6.625" style="41" customWidth="1"/>
    <col min="5" max="5" width="22.9166666666667" style="41" customWidth="1"/>
    <col min="6" max="6" width="7.875" style="41" customWidth="1"/>
    <col min="7" max="7" width="15.275" style="41" customWidth="1"/>
    <col min="8" max="8" width="8.46666666666667" style="40" customWidth="1"/>
    <col min="9" max="9" width="12.875" style="40"/>
  </cols>
  <sheetData>
    <row r="1" ht="14.25" spans="1:9">
      <c r="A1" s="8" t="s">
        <v>31</v>
      </c>
      <c r="B1" s="8"/>
      <c r="C1" s="11"/>
      <c r="D1" s="11"/>
      <c r="E1" s="11"/>
      <c r="F1" s="42"/>
      <c r="G1" s="11"/>
      <c r="H1" s="8"/>
      <c r="I1" s="8"/>
    </row>
    <row r="2" spans="1:9">
      <c r="A2" s="43" t="s">
        <v>32</v>
      </c>
      <c r="B2" s="43"/>
      <c r="C2" s="44"/>
      <c r="D2" s="44"/>
      <c r="E2" s="44"/>
      <c r="F2" s="45"/>
      <c r="G2" s="44"/>
      <c r="H2" s="43"/>
      <c r="I2" s="70"/>
    </row>
    <row r="3" spans="1:9">
      <c r="A3" s="43"/>
      <c r="B3" s="43"/>
      <c r="C3" s="44"/>
      <c r="D3" s="44"/>
      <c r="E3" s="44"/>
      <c r="F3" s="45"/>
      <c r="G3" s="44"/>
      <c r="H3" s="43"/>
      <c r="I3" s="70"/>
    </row>
    <row r="4" ht="14.25" spans="1:9">
      <c r="A4" s="8"/>
      <c r="B4" s="8"/>
      <c r="C4" s="11"/>
      <c r="D4" s="46" t="s">
        <v>33</v>
      </c>
      <c r="E4" s="46"/>
      <c r="F4" s="46"/>
      <c r="G4" s="46"/>
      <c r="H4" s="47"/>
      <c r="I4" s="47"/>
    </row>
    <row r="5" spans="1:9">
      <c r="A5" s="48" t="s">
        <v>4</v>
      </c>
      <c r="B5" s="48" t="s">
        <v>34</v>
      </c>
      <c r="C5" s="48" t="s">
        <v>35</v>
      </c>
      <c r="D5" s="48" t="s">
        <v>36</v>
      </c>
      <c r="E5" s="48" t="s">
        <v>37</v>
      </c>
      <c r="F5" s="48" t="s">
        <v>38</v>
      </c>
      <c r="G5" s="48" t="s">
        <v>39</v>
      </c>
      <c r="H5" s="48" t="s">
        <v>40</v>
      </c>
      <c r="I5" s="48" t="s">
        <v>41</v>
      </c>
    </row>
    <row r="6" spans="1:9">
      <c r="A6" s="48"/>
      <c r="B6" s="48"/>
      <c r="C6" s="48"/>
      <c r="D6" s="48"/>
      <c r="E6" s="48" t="s">
        <v>42</v>
      </c>
      <c r="F6" s="48"/>
      <c r="G6" s="48"/>
      <c r="H6" s="48"/>
      <c r="I6" s="48"/>
    </row>
    <row r="7" spans="1:9">
      <c r="A7" s="49" t="s">
        <v>10</v>
      </c>
      <c r="B7" s="49"/>
      <c r="C7" s="50" t="s">
        <v>43</v>
      </c>
      <c r="D7" s="50" t="s">
        <v>44</v>
      </c>
      <c r="E7" s="49" t="s">
        <v>45</v>
      </c>
      <c r="F7" s="49">
        <v>41</v>
      </c>
      <c r="G7" s="49" t="s">
        <v>46</v>
      </c>
      <c r="H7" s="51">
        <v>500</v>
      </c>
      <c r="I7" s="49">
        <f>F7*H7/10000</f>
        <v>2.05</v>
      </c>
    </row>
    <row r="8" ht="21" customHeight="1" spans="1:9">
      <c r="A8" s="49"/>
      <c r="B8" s="49" t="s">
        <v>47</v>
      </c>
      <c r="C8" s="50"/>
      <c r="D8" s="50"/>
      <c r="E8" s="49"/>
      <c r="F8" s="49"/>
      <c r="G8" s="49"/>
      <c r="H8" s="51"/>
      <c r="I8" s="49">
        <f>I7</f>
        <v>2.05</v>
      </c>
    </row>
    <row r="9" ht="29" customHeight="1" spans="1:9">
      <c r="A9" s="49"/>
      <c r="B9" s="49" t="s">
        <v>48</v>
      </c>
      <c r="C9" s="52" t="s">
        <v>49</v>
      </c>
      <c r="D9" s="52" t="s">
        <v>50</v>
      </c>
      <c r="E9" s="53" t="s">
        <v>51</v>
      </c>
      <c r="F9" s="49">
        <v>31.1</v>
      </c>
      <c r="G9" s="53" t="s">
        <v>52</v>
      </c>
      <c r="H9" s="51">
        <v>300</v>
      </c>
      <c r="I9" s="71">
        <f>F9*H9/10000</f>
        <v>0.933</v>
      </c>
    </row>
    <row r="10" ht="19" customHeight="1" spans="1:9">
      <c r="A10" s="49"/>
      <c r="B10" s="49" t="s">
        <v>53</v>
      </c>
      <c r="C10" s="50"/>
      <c r="D10" s="50"/>
      <c r="E10" s="49"/>
      <c r="F10" s="49"/>
      <c r="G10" s="49"/>
      <c r="H10" s="51"/>
      <c r="I10" s="71">
        <f>I9</f>
        <v>0.933</v>
      </c>
    </row>
    <row r="11" s="37" customFormat="1" ht="23" customHeight="1" spans="1:9">
      <c r="A11" s="54" t="s">
        <v>54</v>
      </c>
      <c r="B11" s="54"/>
      <c r="C11" s="55"/>
      <c r="D11" s="55"/>
      <c r="E11" s="55"/>
      <c r="F11" s="55"/>
      <c r="G11" s="55"/>
      <c r="H11" s="54"/>
      <c r="I11" s="72">
        <f>I10+I8</f>
        <v>2.983</v>
      </c>
    </row>
    <row r="12" s="38" customFormat="1" spans="1:9">
      <c r="A12" s="56" t="s">
        <v>11</v>
      </c>
      <c r="B12" s="56" t="s">
        <v>55</v>
      </c>
      <c r="C12" s="57" t="s">
        <v>56</v>
      </c>
      <c r="D12" s="57" t="s">
        <v>56</v>
      </c>
      <c r="E12" s="57" t="s">
        <v>57</v>
      </c>
      <c r="F12" s="57">
        <v>43</v>
      </c>
      <c r="G12" s="57" t="s">
        <v>58</v>
      </c>
      <c r="H12" s="56">
        <v>400</v>
      </c>
      <c r="I12" s="60">
        <f t="shared" ref="I12:I17" si="0">F12*H12/10000</f>
        <v>1.72</v>
      </c>
    </row>
    <row r="13" spans="1:9">
      <c r="A13" s="58"/>
      <c r="B13" s="58"/>
      <c r="C13" s="50" t="s">
        <v>59</v>
      </c>
      <c r="D13" s="50" t="s">
        <v>60</v>
      </c>
      <c r="E13" s="50" t="s">
        <v>45</v>
      </c>
      <c r="F13" s="50">
        <v>137</v>
      </c>
      <c r="G13" s="50" t="s">
        <v>61</v>
      </c>
      <c r="H13" s="58">
        <v>500</v>
      </c>
      <c r="I13" s="49">
        <f t="shared" si="0"/>
        <v>6.85</v>
      </c>
    </row>
    <row r="14" s="37" customFormat="1" ht="24" customHeight="1" spans="1:9">
      <c r="A14" s="54" t="s">
        <v>62</v>
      </c>
      <c r="B14" s="54"/>
      <c r="C14" s="55"/>
      <c r="D14" s="55"/>
      <c r="E14" s="55"/>
      <c r="F14" s="55"/>
      <c r="G14" s="55"/>
      <c r="H14" s="54"/>
      <c r="I14" s="73">
        <f>I13+I12</f>
        <v>8.57</v>
      </c>
    </row>
    <row r="15" ht="28" customHeight="1" spans="1:9">
      <c r="A15" s="51" t="s">
        <v>12</v>
      </c>
      <c r="B15" s="51" t="s">
        <v>55</v>
      </c>
      <c r="C15" s="50" t="s">
        <v>63</v>
      </c>
      <c r="D15" s="50" t="s">
        <v>64</v>
      </c>
      <c r="E15" s="50" t="s">
        <v>65</v>
      </c>
      <c r="F15" s="50">
        <v>51520</v>
      </c>
      <c r="G15" s="50" t="s">
        <v>66</v>
      </c>
      <c r="H15" s="51">
        <v>0.25</v>
      </c>
      <c r="I15" s="71">
        <f t="shared" si="0"/>
        <v>1.288</v>
      </c>
    </row>
    <row r="16" ht="27" spans="1:9">
      <c r="A16" s="51"/>
      <c r="B16" s="51"/>
      <c r="C16" s="50" t="s">
        <v>67</v>
      </c>
      <c r="D16" s="50" t="s">
        <v>68</v>
      </c>
      <c r="E16" s="50" t="s">
        <v>69</v>
      </c>
      <c r="F16" s="49">
        <v>142</v>
      </c>
      <c r="G16" s="49" t="s">
        <v>70</v>
      </c>
      <c r="H16" s="51">
        <v>500</v>
      </c>
      <c r="I16" s="49">
        <f t="shared" si="0"/>
        <v>7.1</v>
      </c>
    </row>
    <row r="17" spans="1:9">
      <c r="A17" s="51"/>
      <c r="B17" s="51"/>
      <c r="C17" s="50" t="s">
        <v>71</v>
      </c>
      <c r="D17" s="50" t="s">
        <v>71</v>
      </c>
      <c r="E17" s="50" t="s">
        <v>45</v>
      </c>
      <c r="F17" s="49">
        <v>32</v>
      </c>
      <c r="G17" s="49" t="s">
        <v>72</v>
      </c>
      <c r="H17" s="51">
        <v>500</v>
      </c>
      <c r="I17" s="49">
        <f t="shared" si="0"/>
        <v>1.6</v>
      </c>
    </row>
    <row r="18" s="38" customFormat="1" spans="1:9">
      <c r="A18" s="59"/>
      <c r="B18" s="59"/>
      <c r="C18" s="57" t="s">
        <v>73</v>
      </c>
      <c r="D18" s="57" t="s">
        <v>74</v>
      </c>
      <c r="E18" s="57" t="s">
        <v>57</v>
      </c>
      <c r="F18" s="60">
        <v>100</v>
      </c>
      <c r="G18" s="60" t="s">
        <v>75</v>
      </c>
      <c r="H18" s="59">
        <v>400</v>
      </c>
      <c r="I18" s="74">
        <f t="shared" ref="I18:I36" si="1">F18*H18/10000</f>
        <v>4</v>
      </c>
    </row>
    <row r="19" s="38" customFormat="1" spans="1:9">
      <c r="A19" s="59"/>
      <c r="B19" s="59"/>
      <c r="C19" s="57" t="s">
        <v>76</v>
      </c>
      <c r="D19" s="57" t="s">
        <v>77</v>
      </c>
      <c r="E19" s="57" t="s">
        <v>57</v>
      </c>
      <c r="F19" s="60">
        <v>43</v>
      </c>
      <c r="G19" s="60" t="s">
        <v>78</v>
      </c>
      <c r="H19" s="59">
        <v>400</v>
      </c>
      <c r="I19" s="60">
        <f t="shared" si="1"/>
        <v>1.72</v>
      </c>
    </row>
    <row r="20" ht="27" spans="1:9">
      <c r="A20" s="51"/>
      <c r="B20" s="51"/>
      <c r="C20" s="61" t="s">
        <v>79</v>
      </c>
      <c r="D20" s="62" t="s">
        <v>80</v>
      </c>
      <c r="E20" s="50" t="s">
        <v>81</v>
      </c>
      <c r="F20" s="49">
        <v>46</v>
      </c>
      <c r="G20" s="49" t="s">
        <v>82</v>
      </c>
      <c r="H20" s="51">
        <v>2000</v>
      </c>
      <c r="I20" s="49">
        <f t="shared" si="1"/>
        <v>9.2</v>
      </c>
    </row>
    <row r="21" ht="19" customHeight="1" spans="1:9">
      <c r="A21" s="51"/>
      <c r="B21" s="51" t="s">
        <v>47</v>
      </c>
      <c r="C21" s="49"/>
      <c r="D21" s="49"/>
      <c r="E21" s="50"/>
      <c r="F21" s="49"/>
      <c r="G21" s="49"/>
      <c r="H21" s="51"/>
      <c r="I21" s="71">
        <f>I15+I16+I17+I18+I19+I20</f>
        <v>24.908</v>
      </c>
    </row>
    <row r="22" s="38" customFormat="1" ht="28" customHeight="1" spans="1:9">
      <c r="A22" s="59"/>
      <c r="B22" s="59" t="s">
        <v>48</v>
      </c>
      <c r="C22" s="57" t="s">
        <v>83</v>
      </c>
      <c r="D22" s="57" t="s">
        <v>84</v>
      </c>
      <c r="E22" s="57" t="s">
        <v>85</v>
      </c>
      <c r="F22" s="60">
        <v>3084</v>
      </c>
      <c r="G22" s="60" t="s">
        <v>86</v>
      </c>
      <c r="H22" s="59">
        <v>7.5</v>
      </c>
      <c r="I22" s="75">
        <f t="shared" si="1"/>
        <v>2.313</v>
      </c>
    </row>
    <row r="23" spans="1:9">
      <c r="A23" s="51"/>
      <c r="B23" s="51"/>
      <c r="C23" s="50" t="s">
        <v>87</v>
      </c>
      <c r="D23" s="50" t="s">
        <v>88</v>
      </c>
      <c r="E23" s="49" t="s">
        <v>89</v>
      </c>
      <c r="F23" s="49">
        <v>33</v>
      </c>
      <c r="G23" s="50" t="s">
        <v>90</v>
      </c>
      <c r="H23" s="51">
        <v>2000</v>
      </c>
      <c r="I23" s="76">
        <f t="shared" si="1"/>
        <v>6.6</v>
      </c>
    </row>
    <row r="24" ht="15" customHeight="1" spans="1:9">
      <c r="A24" s="51"/>
      <c r="B24" s="51" t="s">
        <v>47</v>
      </c>
      <c r="C24" s="49"/>
      <c r="D24" s="49"/>
      <c r="E24" s="49"/>
      <c r="F24" s="49"/>
      <c r="G24" s="49"/>
      <c r="H24" s="51"/>
      <c r="I24" s="76">
        <f>I22+I23</f>
        <v>8.913</v>
      </c>
    </row>
    <row r="25" s="37" customFormat="1" ht="18.75" spans="1:9">
      <c r="A25" s="54" t="s">
        <v>91</v>
      </c>
      <c r="B25" s="54"/>
      <c r="C25" s="55"/>
      <c r="D25" s="55"/>
      <c r="E25" s="55"/>
      <c r="F25" s="55"/>
      <c r="G25" s="55"/>
      <c r="H25" s="54"/>
      <c r="I25" s="72">
        <f>I24+I21</f>
        <v>33.821</v>
      </c>
    </row>
    <row r="26" ht="14.25" spans="1:9">
      <c r="A26" s="49" t="s">
        <v>14</v>
      </c>
      <c r="B26" s="49" t="s">
        <v>55</v>
      </c>
      <c r="C26" s="63" t="s">
        <v>92</v>
      </c>
      <c r="D26" s="63" t="s">
        <v>93</v>
      </c>
      <c r="E26" s="49" t="s">
        <v>94</v>
      </c>
      <c r="F26" s="49">
        <v>91</v>
      </c>
      <c r="G26" s="49" t="s">
        <v>95</v>
      </c>
      <c r="H26" s="49">
        <v>500</v>
      </c>
      <c r="I26" s="49">
        <f t="shared" si="1"/>
        <v>4.55</v>
      </c>
    </row>
    <row r="27" ht="14.25" spans="1:9">
      <c r="A27" s="49"/>
      <c r="B27" s="49"/>
      <c r="C27" s="63" t="s">
        <v>96</v>
      </c>
      <c r="D27" s="63" t="s">
        <v>96</v>
      </c>
      <c r="E27" s="49" t="s">
        <v>45</v>
      </c>
      <c r="F27" s="49">
        <v>41</v>
      </c>
      <c r="G27" s="63" t="s">
        <v>97</v>
      </c>
      <c r="H27" s="49">
        <v>500</v>
      </c>
      <c r="I27" s="49">
        <f t="shared" si="1"/>
        <v>2.05</v>
      </c>
    </row>
    <row r="28" ht="14.25" spans="1:9">
      <c r="A28" s="49"/>
      <c r="B28" s="49"/>
      <c r="C28" s="63" t="s">
        <v>98</v>
      </c>
      <c r="D28" s="63" t="s">
        <v>99</v>
      </c>
      <c r="E28" s="50" t="s">
        <v>57</v>
      </c>
      <c r="F28" s="49">
        <v>42</v>
      </c>
      <c r="G28" s="49" t="s">
        <v>100</v>
      </c>
      <c r="H28" s="49">
        <v>400</v>
      </c>
      <c r="I28" s="49">
        <f t="shared" si="1"/>
        <v>1.68</v>
      </c>
    </row>
    <row r="29" ht="27" spans="1:9">
      <c r="A29" s="49"/>
      <c r="B29" s="49"/>
      <c r="C29" s="63" t="s">
        <v>101</v>
      </c>
      <c r="D29" s="63" t="s">
        <v>101</v>
      </c>
      <c r="E29" s="49" t="s">
        <v>102</v>
      </c>
      <c r="F29" s="49">
        <v>37</v>
      </c>
      <c r="G29" s="49" t="s">
        <v>103</v>
      </c>
      <c r="H29" s="49">
        <v>500</v>
      </c>
      <c r="I29" s="49">
        <f t="shared" si="1"/>
        <v>1.85</v>
      </c>
    </row>
    <row r="30" ht="28.5" spans="1:9">
      <c r="A30" s="49"/>
      <c r="B30" s="49"/>
      <c r="C30" s="63" t="s">
        <v>104</v>
      </c>
      <c r="D30" s="63" t="s">
        <v>105</v>
      </c>
      <c r="E30" s="63" t="s">
        <v>106</v>
      </c>
      <c r="F30" s="49">
        <v>35</v>
      </c>
      <c r="G30" s="63" t="s">
        <v>107</v>
      </c>
      <c r="H30" s="49">
        <v>500</v>
      </c>
      <c r="I30" s="49">
        <f t="shared" si="1"/>
        <v>1.75</v>
      </c>
    </row>
    <row r="31" ht="14.25" spans="1:9">
      <c r="A31" s="49"/>
      <c r="B31" s="49"/>
      <c r="C31" s="63" t="s">
        <v>108</v>
      </c>
      <c r="D31" s="63" t="s">
        <v>109</v>
      </c>
      <c r="E31" s="50" t="s">
        <v>57</v>
      </c>
      <c r="F31" s="49">
        <v>24</v>
      </c>
      <c r="G31" s="49" t="s">
        <v>110</v>
      </c>
      <c r="H31" s="49">
        <v>400</v>
      </c>
      <c r="I31" s="49">
        <f t="shared" si="1"/>
        <v>0.96</v>
      </c>
    </row>
    <row r="32" ht="14.25" spans="1:9">
      <c r="A32" s="49"/>
      <c r="B32" s="49"/>
      <c r="C32" s="63" t="s">
        <v>111</v>
      </c>
      <c r="D32" s="63" t="s">
        <v>112</v>
      </c>
      <c r="E32" s="49" t="s">
        <v>45</v>
      </c>
      <c r="F32" s="49">
        <v>114</v>
      </c>
      <c r="G32" s="63" t="s">
        <v>113</v>
      </c>
      <c r="H32" s="49">
        <v>500</v>
      </c>
      <c r="I32" s="49">
        <f t="shared" si="1"/>
        <v>5.7</v>
      </c>
    </row>
    <row r="33" ht="14.25" spans="1:9">
      <c r="A33" s="49"/>
      <c r="B33" s="49"/>
      <c r="C33" s="63"/>
      <c r="D33" s="63"/>
      <c r="E33" s="50" t="s">
        <v>57</v>
      </c>
      <c r="F33" s="49">
        <v>132</v>
      </c>
      <c r="G33" s="63" t="s">
        <v>113</v>
      </c>
      <c r="H33" s="49">
        <v>400</v>
      </c>
      <c r="I33" s="49">
        <f t="shared" si="1"/>
        <v>5.28</v>
      </c>
    </row>
    <row r="34" s="38" customFormat="1" ht="14.25" spans="1:9">
      <c r="A34" s="60"/>
      <c r="B34" s="60"/>
      <c r="C34" s="64" t="s">
        <v>114</v>
      </c>
      <c r="D34" s="65" t="s">
        <v>115</v>
      </c>
      <c r="E34" s="60" t="s">
        <v>116</v>
      </c>
      <c r="F34" s="60">
        <v>23</v>
      </c>
      <c r="G34" s="60" t="s">
        <v>117</v>
      </c>
      <c r="H34" s="60">
        <v>500</v>
      </c>
      <c r="I34" s="60">
        <f t="shared" si="1"/>
        <v>1.15</v>
      </c>
    </row>
    <row r="35" ht="27" spans="1:9">
      <c r="A35" s="49"/>
      <c r="B35" s="49"/>
      <c r="C35" s="63" t="s">
        <v>118</v>
      </c>
      <c r="D35" s="66" t="s">
        <v>118</v>
      </c>
      <c r="E35" s="49" t="s">
        <v>119</v>
      </c>
      <c r="F35" s="49">
        <v>33</v>
      </c>
      <c r="G35" s="63" t="s">
        <v>120</v>
      </c>
      <c r="H35" s="49">
        <v>500</v>
      </c>
      <c r="I35" s="49">
        <f t="shared" si="1"/>
        <v>1.65</v>
      </c>
    </row>
    <row r="36" s="38" customFormat="1" ht="22" customHeight="1" spans="1:9">
      <c r="A36" s="60"/>
      <c r="B36" s="60"/>
      <c r="C36" s="64" t="s">
        <v>121</v>
      </c>
      <c r="D36" s="65" t="s">
        <v>121</v>
      </c>
      <c r="E36" s="57" t="s">
        <v>57</v>
      </c>
      <c r="F36" s="60">
        <v>36</v>
      </c>
      <c r="G36" s="64" t="s">
        <v>122</v>
      </c>
      <c r="H36" s="60">
        <v>400</v>
      </c>
      <c r="I36" s="60">
        <f t="shared" si="1"/>
        <v>1.44</v>
      </c>
    </row>
    <row r="37" ht="19" customHeight="1" spans="1:9">
      <c r="A37" s="49"/>
      <c r="B37" s="49"/>
      <c r="C37" s="63" t="s">
        <v>123</v>
      </c>
      <c r="D37" s="67" t="s">
        <v>124</v>
      </c>
      <c r="E37" s="50" t="s">
        <v>57</v>
      </c>
      <c r="F37" s="49">
        <v>74</v>
      </c>
      <c r="G37" s="49" t="s">
        <v>125</v>
      </c>
      <c r="H37" s="51">
        <v>400</v>
      </c>
      <c r="I37" s="49">
        <f t="shared" ref="I37:I66" si="2">F37*H37/10000</f>
        <v>2.96</v>
      </c>
    </row>
    <row r="38" ht="27" spans="1:9">
      <c r="A38" s="49"/>
      <c r="B38" s="49"/>
      <c r="C38" s="63" t="s">
        <v>126</v>
      </c>
      <c r="D38" s="66" t="s">
        <v>127</v>
      </c>
      <c r="E38" s="49" t="s">
        <v>128</v>
      </c>
      <c r="F38" s="49">
        <v>130</v>
      </c>
      <c r="G38" s="49" t="s">
        <v>129</v>
      </c>
      <c r="H38" s="51">
        <v>400</v>
      </c>
      <c r="I38" s="49">
        <f t="shared" si="2"/>
        <v>5.2</v>
      </c>
    </row>
    <row r="39" ht="31" customHeight="1" spans="1:9">
      <c r="A39" s="49"/>
      <c r="B39" s="49"/>
      <c r="C39" s="63" t="s">
        <v>130</v>
      </c>
      <c r="D39" s="66" t="s">
        <v>131</v>
      </c>
      <c r="E39" s="49" t="s">
        <v>132</v>
      </c>
      <c r="F39" s="49">
        <v>55</v>
      </c>
      <c r="G39" s="63" t="s">
        <v>133</v>
      </c>
      <c r="H39" s="51">
        <v>400</v>
      </c>
      <c r="I39" s="49">
        <f t="shared" si="2"/>
        <v>2.2</v>
      </c>
    </row>
    <row r="40" s="38" customFormat="1" ht="21" customHeight="1" spans="1:9">
      <c r="A40" s="60"/>
      <c r="B40" s="60"/>
      <c r="C40" s="64" t="s">
        <v>134</v>
      </c>
      <c r="D40" s="65" t="s">
        <v>134</v>
      </c>
      <c r="E40" s="57" t="s">
        <v>57</v>
      </c>
      <c r="F40" s="60">
        <v>70</v>
      </c>
      <c r="G40" s="60" t="s">
        <v>135</v>
      </c>
      <c r="H40" s="59">
        <v>400</v>
      </c>
      <c r="I40" s="60">
        <f t="shared" si="2"/>
        <v>2.8</v>
      </c>
    </row>
    <row r="41" ht="15" customHeight="1" spans="1:9">
      <c r="A41" s="49"/>
      <c r="B41" s="51" t="s">
        <v>47</v>
      </c>
      <c r="C41" s="63"/>
      <c r="D41" s="66"/>
      <c r="E41" s="50"/>
      <c r="F41" s="49"/>
      <c r="G41" s="49"/>
      <c r="H41" s="51"/>
      <c r="I41" s="77">
        <f>I40+I39+I38+I37+I36+I35+I34+I33+I32+I31+I30+I29+I28+I27+I26</f>
        <v>41.22</v>
      </c>
    </row>
    <row r="42" ht="33" customHeight="1" spans="1:9">
      <c r="A42" s="49"/>
      <c r="B42" s="51" t="s">
        <v>48</v>
      </c>
      <c r="C42" s="63" t="s">
        <v>136</v>
      </c>
      <c r="D42" s="66" t="s">
        <v>137</v>
      </c>
      <c r="E42" s="49" t="s">
        <v>138</v>
      </c>
      <c r="F42" s="49">
        <v>2150</v>
      </c>
      <c r="G42" s="63" t="s">
        <v>139</v>
      </c>
      <c r="H42" s="51">
        <v>15</v>
      </c>
      <c r="I42" s="71">
        <f t="shared" si="2"/>
        <v>3.225</v>
      </c>
    </row>
    <row r="43" ht="17" customHeight="1" spans="1:9">
      <c r="A43" s="49"/>
      <c r="B43" s="51" t="s">
        <v>47</v>
      </c>
      <c r="C43" s="49"/>
      <c r="D43" s="49"/>
      <c r="E43" s="49"/>
      <c r="F43" s="49"/>
      <c r="G43" s="49"/>
      <c r="H43" s="51"/>
      <c r="I43" s="71">
        <f>I42</f>
        <v>3.225</v>
      </c>
    </row>
    <row r="44" s="37" customFormat="1" ht="24" customHeight="1" spans="1:9">
      <c r="A44" s="54" t="s">
        <v>140</v>
      </c>
      <c r="B44" s="54"/>
      <c r="C44" s="55"/>
      <c r="D44" s="55"/>
      <c r="E44" s="55"/>
      <c r="F44" s="55"/>
      <c r="G44" s="55"/>
      <c r="H44" s="54"/>
      <c r="I44" s="72">
        <f>I41+I43</f>
        <v>44.445</v>
      </c>
    </row>
    <row r="45" spans="1:9">
      <c r="A45" s="51" t="s">
        <v>13</v>
      </c>
      <c r="B45" s="51" t="s">
        <v>55</v>
      </c>
      <c r="C45" s="49" t="s">
        <v>141</v>
      </c>
      <c r="D45" s="49" t="s">
        <v>142</v>
      </c>
      <c r="E45" s="49" t="s">
        <v>143</v>
      </c>
      <c r="F45" s="49">
        <v>20</v>
      </c>
      <c r="G45" s="49" t="s">
        <v>144</v>
      </c>
      <c r="H45" s="51">
        <v>400</v>
      </c>
      <c r="I45" s="49">
        <f t="shared" si="2"/>
        <v>0.8</v>
      </c>
    </row>
    <row r="46" ht="14.25" spans="1:9">
      <c r="A46" s="51"/>
      <c r="B46" s="51"/>
      <c r="C46" s="53" t="s">
        <v>145</v>
      </c>
      <c r="D46" s="52" t="s">
        <v>146</v>
      </c>
      <c r="E46" s="53" t="s">
        <v>147</v>
      </c>
      <c r="F46" s="49">
        <v>75</v>
      </c>
      <c r="G46" s="49" t="s">
        <v>148</v>
      </c>
      <c r="H46" s="51">
        <v>500</v>
      </c>
      <c r="I46" s="49">
        <f t="shared" si="2"/>
        <v>3.75</v>
      </c>
    </row>
    <row r="47" ht="14.25" spans="1:9">
      <c r="A47" s="51"/>
      <c r="B47" s="51"/>
      <c r="C47" s="53" t="s">
        <v>149</v>
      </c>
      <c r="D47" s="52" t="s">
        <v>150</v>
      </c>
      <c r="E47" s="49" t="s">
        <v>143</v>
      </c>
      <c r="F47" s="49">
        <v>108</v>
      </c>
      <c r="G47" s="53" t="s">
        <v>151</v>
      </c>
      <c r="H47" s="51">
        <v>400</v>
      </c>
      <c r="I47" s="49">
        <f t="shared" si="2"/>
        <v>4.32</v>
      </c>
    </row>
    <row r="48" ht="14.25" spans="1:9">
      <c r="A48" s="51"/>
      <c r="B48" s="51"/>
      <c r="C48" s="53" t="s">
        <v>152</v>
      </c>
      <c r="D48" s="52" t="s">
        <v>152</v>
      </c>
      <c r="E48" s="49" t="s">
        <v>143</v>
      </c>
      <c r="F48" s="49">
        <v>32</v>
      </c>
      <c r="G48" s="49" t="s">
        <v>153</v>
      </c>
      <c r="H48" s="51">
        <v>400</v>
      </c>
      <c r="I48" s="49">
        <f t="shared" si="2"/>
        <v>1.28</v>
      </c>
    </row>
    <row r="49" s="37" customFormat="1" ht="18.75" spans="1:9">
      <c r="A49" s="54" t="s">
        <v>154</v>
      </c>
      <c r="B49" s="54"/>
      <c r="C49" s="55"/>
      <c r="D49" s="55"/>
      <c r="E49" s="55"/>
      <c r="F49" s="55"/>
      <c r="G49" s="55"/>
      <c r="H49" s="54"/>
      <c r="I49" s="73">
        <f>I48+I47+I46+I45</f>
        <v>10.15</v>
      </c>
    </row>
    <row r="50" ht="27" spans="1:9">
      <c r="A50" s="51" t="s">
        <v>15</v>
      </c>
      <c r="B50" s="51" t="s">
        <v>55</v>
      </c>
      <c r="C50" s="63" t="s">
        <v>155</v>
      </c>
      <c r="D50" s="66" t="s">
        <v>155</v>
      </c>
      <c r="E50" s="50" t="s">
        <v>57</v>
      </c>
      <c r="F50" s="49">
        <v>44</v>
      </c>
      <c r="G50" s="49" t="s">
        <v>156</v>
      </c>
      <c r="H50" s="51">
        <v>400</v>
      </c>
      <c r="I50" s="49">
        <f t="shared" si="2"/>
        <v>1.76</v>
      </c>
    </row>
    <row r="51" ht="14.25" spans="1:9">
      <c r="A51" s="51"/>
      <c r="B51" s="51"/>
      <c r="C51" s="63" t="s">
        <v>157</v>
      </c>
      <c r="D51" s="66" t="s">
        <v>157</v>
      </c>
      <c r="E51" s="50" t="s">
        <v>57</v>
      </c>
      <c r="F51" s="49">
        <v>42</v>
      </c>
      <c r="G51" s="49" t="s">
        <v>158</v>
      </c>
      <c r="H51" s="51">
        <v>400</v>
      </c>
      <c r="I51" s="49">
        <f t="shared" si="2"/>
        <v>1.68</v>
      </c>
    </row>
    <row r="52" s="38" customFormat="1" ht="14.25" spans="1:9">
      <c r="A52" s="59"/>
      <c r="B52" s="59"/>
      <c r="C52" s="64" t="s">
        <v>159</v>
      </c>
      <c r="D52" s="65" t="s">
        <v>160</v>
      </c>
      <c r="E52" s="64" t="s">
        <v>81</v>
      </c>
      <c r="F52" s="60">
        <v>9</v>
      </c>
      <c r="G52" s="64" t="s">
        <v>161</v>
      </c>
      <c r="H52" s="59">
        <v>2000</v>
      </c>
      <c r="I52" s="78">
        <f t="shared" si="2"/>
        <v>1.8</v>
      </c>
    </row>
    <row r="53" ht="14.25" spans="1:9">
      <c r="A53" s="51"/>
      <c r="B53" s="51"/>
      <c r="C53" s="63" t="s">
        <v>162</v>
      </c>
      <c r="D53" s="66" t="s">
        <v>162</v>
      </c>
      <c r="E53" s="50" t="s">
        <v>57</v>
      </c>
      <c r="F53" s="49">
        <v>37</v>
      </c>
      <c r="G53" s="63" t="s">
        <v>163</v>
      </c>
      <c r="H53" s="51">
        <v>400</v>
      </c>
      <c r="I53" s="49">
        <f t="shared" si="2"/>
        <v>1.48</v>
      </c>
    </row>
    <row r="54" ht="14.25" spans="1:9">
      <c r="A54" s="51"/>
      <c r="B54" s="51"/>
      <c r="C54" s="63" t="s">
        <v>164</v>
      </c>
      <c r="D54" s="66" t="s">
        <v>164</v>
      </c>
      <c r="E54" s="50" t="s">
        <v>57</v>
      </c>
      <c r="F54" s="49">
        <v>38</v>
      </c>
      <c r="G54" s="63" t="s">
        <v>165</v>
      </c>
      <c r="H54" s="51">
        <v>400</v>
      </c>
      <c r="I54" s="49">
        <f t="shared" si="2"/>
        <v>1.52</v>
      </c>
    </row>
    <row r="55" ht="14.25" spans="1:9">
      <c r="A55" s="51"/>
      <c r="B55" s="51"/>
      <c r="C55" s="61" t="s">
        <v>166</v>
      </c>
      <c r="D55" s="62" t="s">
        <v>167</v>
      </c>
      <c r="E55" s="50" t="s">
        <v>57</v>
      </c>
      <c r="F55" s="49">
        <v>28</v>
      </c>
      <c r="G55" s="61" t="s">
        <v>168</v>
      </c>
      <c r="H55" s="51">
        <v>400</v>
      </c>
      <c r="I55" s="49">
        <f t="shared" si="2"/>
        <v>1.12</v>
      </c>
    </row>
    <row r="56" s="37" customFormat="1" ht="26" customHeight="1" spans="1:9">
      <c r="A56" s="54" t="s">
        <v>169</v>
      </c>
      <c r="B56" s="54"/>
      <c r="C56" s="55"/>
      <c r="D56" s="55"/>
      <c r="E56" s="55"/>
      <c r="F56" s="55"/>
      <c r="G56" s="55"/>
      <c r="H56" s="54"/>
      <c r="I56" s="73">
        <f>I55+I54+I53+I52+I51+I50</f>
        <v>9.36</v>
      </c>
    </row>
    <row r="57" ht="14.25" spans="1:9">
      <c r="A57" s="51" t="s">
        <v>17</v>
      </c>
      <c r="B57" s="51" t="s">
        <v>55</v>
      </c>
      <c r="C57" s="53" t="s">
        <v>170</v>
      </c>
      <c r="D57" s="52" t="s">
        <v>170</v>
      </c>
      <c r="E57" s="49" t="s">
        <v>94</v>
      </c>
      <c r="F57" s="49">
        <v>26</v>
      </c>
      <c r="G57" s="53" t="s">
        <v>171</v>
      </c>
      <c r="H57" s="51">
        <v>500</v>
      </c>
      <c r="I57" s="49">
        <f t="shared" si="2"/>
        <v>1.3</v>
      </c>
    </row>
    <row r="58" ht="14.25" spans="1:9">
      <c r="A58" s="51"/>
      <c r="B58" s="51"/>
      <c r="C58" s="53" t="s">
        <v>172</v>
      </c>
      <c r="D58" s="52" t="s">
        <v>173</v>
      </c>
      <c r="E58" s="50" t="s">
        <v>57</v>
      </c>
      <c r="F58" s="49">
        <v>225</v>
      </c>
      <c r="G58" s="49" t="s">
        <v>174</v>
      </c>
      <c r="H58" s="51">
        <v>400</v>
      </c>
      <c r="I58" s="49">
        <f t="shared" si="2"/>
        <v>9</v>
      </c>
    </row>
    <row r="59" ht="14.25" spans="1:9">
      <c r="A59" s="51"/>
      <c r="B59" s="51"/>
      <c r="C59" s="53" t="s">
        <v>175</v>
      </c>
      <c r="D59" s="52" t="s">
        <v>176</v>
      </c>
      <c r="E59" s="50" t="s">
        <v>57</v>
      </c>
      <c r="F59" s="49">
        <v>102</v>
      </c>
      <c r="G59" s="53" t="s">
        <v>177</v>
      </c>
      <c r="H59" s="51">
        <v>400</v>
      </c>
      <c r="I59" s="49">
        <f t="shared" si="2"/>
        <v>4.08</v>
      </c>
    </row>
    <row r="60" ht="28.5" spans="1:9">
      <c r="A60" s="51"/>
      <c r="B60" s="51"/>
      <c r="C60" s="53" t="s">
        <v>178</v>
      </c>
      <c r="D60" s="52" t="s">
        <v>179</v>
      </c>
      <c r="E60" s="49" t="s">
        <v>180</v>
      </c>
      <c r="F60" s="49">
        <v>28</v>
      </c>
      <c r="G60" s="53" t="s">
        <v>181</v>
      </c>
      <c r="H60" s="51">
        <v>500</v>
      </c>
      <c r="I60" s="49">
        <f t="shared" si="2"/>
        <v>1.4</v>
      </c>
    </row>
    <row r="61" spans="1:9">
      <c r="A61" s="51"/>
      <c r="B61" s="51" t="s">
        <v>47</v>
      </c>
      <c r="C61" s="49"/>
      <c r="D61" s="49"/>
      <c r="E61" s="49"/>
      <c r="F61" s="49"/>
      <c r="G61" s="49"/>
      <c r="H61" s="51"/>
      <c r="I61" s="49">
        <f>I60+I59+I58+I57</f>
        <v>15.78</v>
      </c>
    </row>
    <row r="62" ht="28.5" spans="1:9">
      <c r="A62" s="51"/>
      <c r="B62" s="68" t="s">
        <v>48</v>
      </c>
      <c r="C62" s="53" t="s">
        <v>178</v>
      </c>
      <c r="D62" s="52" t="s">
        <v>179</v>
      </c>
      <c r="E62" s="49" t="s">
        <v>182</v>
      </c>
      <c r="F62" s="49">
        <v>28</v>
      </c>
      <c r="G62" s="53" t="s">
        <v>181</v>
      </c>
      <c r="H62" s="51">
        <v>2000</v>
      </c>
      <c r="I62" s="49">
        <f t="shared" si="2"/>
        <v>5.6</v>
      </c>
    </row>
    <row r="63" ht="15" customHeight="1" spans="1:9">
      <c r="A63" s="51"/>
      <c r="B63" s="68" t="s">
        <v>47</v>
      </c>
      <c r="C63" s="69"/>
      <c r="D63" s="69"/>
      <c r="E63" s="69"/>
      <c r="F63" s="69"/>
      <c r="G63" s="69"/>
      <c r="H63" s="68"/>
      <c r="I63" s="49">
        <f t="shared" ref="I63:I68" si="3">I62</f>
        <v>5.6</v>
      </c>
    </row>
    <row r="64" s="37" customFormat="1" ht="24" customHeight="1" spans="1:9">
      <c r="A64" s="54" t="s">
        <v>183</v>
      </c>
      <c r="B64" s="54"/>
      <c r="C64" s="55"/>
      <c r="D64" s="55"/>
      <c r="E64" s="55"/>
      <c r="F64" s="55"/>
      <c r="G64" s="55"/>
      <c r="H64" s="54"/>
      <c r="I64" s="55">
        <f>I63+I61</f>
        <v>21.38</v>
      </c>
    </row>
    <row r="65" ht="27" spans="1:9">
      <c r="A65" s="68" t="s">
        <v>18</v>
      </c>
      <c r="B65" s="68" t="s">
        <v>55</v>
      </c>
      <c r="C65" s="53" t="s">
        <v>184</v>
      </c>
      <c r="D65" s="52" t="s">
        <v>185</v>
      </c>
      <c r="E65" s="69" t="s">
        <v>186</v>
      </c>
      <c r="F65" s="69">
        <v>26</v>
      </c>
      <c r="G65" s="53" t="s">
        <v>187</v>
      </c>
      <c r="H65" s="68">
        <v>500</v>
      </c>
      <c r="I65" s="49">
        <f t="shared" si="2"/>
        <v>1.3</v>
      </c>
    </row>
    <row r="66" spans="1:9">
      <c r="A66" s="68"/>
      <c r="B66" s="68" t="s">
        <v>47</v>
      </c>
      <c r="C66" s="69"/>
      <c r="D66" s="69"/>
      <c r="E66" s="69"/>
      <c r="F66" s="69"/>
      <c r="G66" s="69"/>
      <c r="H66" s="68"/>
      <c r="I66" s="49">
        <f t="shared" si="3"/>
        <v>1.3</v>
      </c>
    </row>
    <row r="67" ht="27" spans="1:9">
      <c r="A67" s="68"/>
      <c r="B67" s="68" t="s">
        <v>48</v>
      </c>
      <c r="C67" s="53" t="s">
        <v>184</v>
      </c>
      <c r="D67" s="52" t="s">
        <v>185</v>
      </c>
      <c r="E67" s="69" t="s">
        <v>188</v>
      </c>
      <c r="F67" s="69">
        <v>7469</v>
      </c>
      <c r="G67" s="53" t="s">
        <v>187</v>
      </c>
      <c r="H67" s="68">
        <v>7.5</v>
      </c>
      <c r="I67" s="71">
        <f t="shared" ref="I67:I76" si="4">F67*H67/10000</f>
        <v>5.60175</v>
      </c>
    </row>
    <row r="68" spans="1:9">
      <c r="A68" s="68"/>
      <c r="B68" s="68" t="s">
        <v>47</v>
      </c>
      <c r="C68" s="69"/>
      <c r="D68" s="69"/>
      <c r="E68" s="69"/>
      <c r="F68" s="69"/>
      <c r="G68" s="69"/>
      <c r="H68" s="68"/>
      <c r="I68" s="71">
        <f t="shared" si="3"/>
        <v>5.60175</v>
      </c>
    </row>
    <row r="69" s="37" customFormat="1" ht="18.75" spans="1:9">
      <c r="A69" s="54" t="s">
        <v>189</v>
      </c>
      <c r="B69" s="54"/>
      <c r="C69" s="55"/>
      <c r="D69" s="55"/>
      <c r="E69" s="55"/>
      <c r="F69" s="55"/>
      <c r="G69" s="55"/>
      <c r="H69" s="54"/>
      <c r="I69" s="72">
        <f>I68+I66</f>
        <v>6.90175</v>
      </c>
    </row>
    <row r="70" ht="27" spans="1:9">
      <c r="A70" s="68" t="s">
        <v>16</v>
      </c>
      <c r="B70" s="68" t="s">
        <v>55</v>
      </c>
      <c r="C70" s="50" t="s">
        <v>63</v>
      </c>
      <c r="D70" s="50" t="s">
        <v>64</v>
      </c>
      <c r="E70" s="50" t="s">
        <v>65</v>
      </c>
      <c r="F70" s="52">
        <v>71400</v>
      </c>
      <c r="G70" s="50" t="s">
        <v>190</v>
      </c>
      <c r="H70" s="51">
        <v>0.25</v>
      </c>
      <c r="I70" s="71">
        <f t="shared" si="4"/>
        <v>1.785</v>
      </c>
    </row>
    <row r="71" ht="28.5" spans="1:9">
      <c r="A71" s="68"/>
      <c r="B71" s="68"/>
      <c r="C71" s="61" t="s">
        <v>191</v>
      </c>
      <c r="D71" s="62" t="s">
        <v>192</v>
      </c>
      <c r="E71" s="61" t="s">
        <v>193</v>
      </c>
      <c r="F71" s="69">
        <v>42</v>
      </c>
      <c r="G71" s="61" t="s">
        <v>194</v>
      </c>
      <c r="H71" s="68">
        <v>500</v>
      </c>
      <c r="I71" s="49">
        <f t="shared" si="4"/>
        <v>2.1</v>
      </c>
    </row>
    <row r="72" ht="27" spans="1:9">
      <c r="A72" s="68"/>
      <c r="B72" s="68"/>
      <c r="C72" s="61" t="s">
        <v>195</v>
      </c>
      <c r="D72" s="62" t="s">
        <v>196</v>
      </c>
      <c r="E72" s="69" t="s">
        <v>197</v>
      </c>
      <c r="F72" s="69">
        <v>23</v>
      </c>
      <c r="G72" s="69" t="s">
        <v>198</v>
      </c>
      <c r="H72" s="68">
        <v>500</v>
      </c>
      <c r="I72" s="49">
        <f t="shared" si="4"/>
        <v>1.15</v>
      </c>
    </row>
    <row r="73" s="38" customFormat="1" ht="14.25" spans="1:9">
      <c r="A73" s="59"/>
      <c r="B73" s="59"/>
      <c r="C73" s="79" t="s">
        <v>199</v>
      </c>
      <c r="D73" s="80" t="s">
        <v>199</v>
      </c>
      <c r="E73" s="60" t="s">
        <v>45</v>
      </c>
      <c r="F73" s="60">
        <v>56</v>
      </c>
      <c r="G73" s="60" t="s">
        <v>200</v>
      </c>
      <c r="H73" s="59">
        <v>500</v>
      </c>
      <c r="I73" s="60">
        <f t="shared" si="4"/>
        <v>2.8</v>
      </c>
    </row>
    <row r="74" s="38" customFormat="1" ht="14.25" spans="1:9">
      <c r="A74" s="59"/>
      <c r="B74" s="59"/>
      <c r="C74" s="79" t="s">
        <v>201</v>
      </c>
      <c r="D74" s="80" t="s">
        <v>201</v>
      </c>
      <c r="E74" s="60" t="s">
        <v>45</v>
      </c>
      <c r="F74" s="60">
        <v>54</v>
      </c>
      <c r="G74" s="60" t="s">
        <v>200</v>
      </c>
      <c r="H74" s="59">
        <v>500</v>
      </c>
      <c r="I74" s="60">
        <f t="shared" si="4"/>
        <v>2.7</v>
      </c>
    </row>
    <row r="75" ht="28.5" spans="1:9">
      <c r="A75" s="68"/>
      <c r="B75" s="68"/>
      <c r="C75" s="61" t="s">
        <v>202</v>
      </c>
      <c r="D75" s="62" t="s">
        <v>203</v>
      </c>
      <c r="E75" s="69" t="s">
        <v>204</v>
      </c>
      <c r="F75" s="69">
        <v>118</v>
      </c>
      <c r="G75" s="69" t="s">
        <v>205</v>
      </c>
      <c r="H75" s="68">
        <v>400</v>
      </c>
      <c r="I75" s="49">
        <f t="shared" si="4"/>
        <v>4.72</v>
      </c>
    </row>
    <row r="76" ht="27" spans="1:9">
      <c r="A76" s="68"/>
      <c r="B76" s="68"/>
      <c r="C76" s="61" t="s">
        <v>206</v>
      </c>
      <c r="D76" s="62" t="s">
        <v>207</v>
      </c>
      <c r="E76" s="61" t="s">
        <v>208</v>
      </c>
      <c r="F76" s="69">
        <v>26</v>
      </c>
      <c r="G76" s="69" t="s">
        <v>209</v>
      </c>
      <c r="H76" s="68">
        <v>500</v>
      </c>
      <c r="I76" s="49">
        <f t="shared" si="4"/>
        <v>1.3</v>
      </c>
    </row>
    <row r="77" spans="1:9">
      <c r="A77" s="68"/>
      <c r="B77" s="68" t="s">
        <v>47</v>
      </c>
      <c r="C77" s="69"/>
      <c r="D77" s="69"/>
      <c r="E77" s="69"/>
      <c r="F77" s="69"/>
      <c r="G77" s="69"/>
      <c r="H77" s="68"/>
      <c r="I77" s="71">
        <f>I76+I75+I74+I73+I72+I71+I70</f>
        <v>16.555</v>
      </c>
    </row>
    <row r="78" s="38" customFormat="1" ht="14.25" spans="1:9">
      <c r="A78" s="59"/>
      <c r="B78" s="59" t="s">
        <v>48</v>
      </c>
      <c r="C78" s="79" t="s">
        <v>210</v>
      </c>
      <c r="D78" s="80" t="s">
        <v>211</v>
      </c>
      <c r="E78" s="79" t="s">
        <v>212</v>
      </c>
      <c r="F78" s="60">
        <v>20</v>
      </c>
      <c r="G78" s="60" t="s">
        <v>213</v>
      </c>
      <c r="H78" s="59">
        <v>2000</v>
      </c>
      <c r="I78" s="74">
        <f t="shared" ref="I78:I82" si="5">F78*H78/10000</f>
        <v>4</v>
      </c>
    </row>
    <row r="79" spans="1:9">
      <c r="A79" s="68"/>
      <c r="B79" s="68" t="s">
        <v>47</v>
      </c>
      <c r="C79" s="69"/>
      <c r="D79" s="69"/>
      <c r="E79" s="69"/>
      <c r="F79" s="69"/>
      <c r="G79" s="69"/>
      <c r="H79" s="68"/>
      <c r="I79" s="88">
        <f>I78</f>
        <v>4</v>
      </c>
    </row>
    <row r="80" s="37" customFormat="1" ht="18.75" spans="1:9">
      <c r="A80" s="54" t="s">
        <v>214</v>
      </c>
      <c r="B80" s="54"/>
      <c r="C80" s="55"/>
      <c r="D80" s="55"/>
      <c r="E80" s="55"/>
      <c r="F80" s="55"/>
      <c r="G80" s="55"/>
      <c r="H80" s="54"/>
      <c r="I80" s="72">
        <f>I77+I79</f>
        <v>20.555</v>
      </c>
    </row>
    <row r="81" ht="20" customHeight="1" spans="1:9">
      <c r="A81" s="68" t="s">
        <v>20</v>
      </c>
      <c r="B81" s="68" t="s">
        <v>55</v>
      </c>
      <c r="C81" s="61" t="s">
        <v>215</v>
      </c>
      <c r="D81" s="62" t="s">
        <v>216</v>
      </c>
      <c r="E81" s="61" t="s">
        <v>217</v>
      </c>
      <c r="F81" s="69">
        <v>89</v>
      </c>
      <c r="G81" s="61" t="s">
        <v>218</v>
      </c>
      <c r="H81" s="68">
        <v>500</v>
      </c>
      <c r="I81" s="49">
        <f t="shared" si="5"/>
        <v>4.45</v>
      </c>
    </row>
    <row r="82" ht="27" spans="1:9">
      <c r="A82" s="68"/>
      <c r="B82" s="68"/>
      <c r="C82" s="81" t="s">
        <v>219</v>
      </c>
      <c r="D82" s="62" t="s">
        <v>220</v>
      </c>
      <c r="E82" s="69" t="s">
        <v>221</v>
      </c>
      <c r="F82" s="69">
        <v>47</v>
      </c>
      <c r="G82" s="69" t="s">
        <v>222</v>
      </c>
      <c r="H82" s="68">
        <v>500</v>
      </c>
      <c r="I82" s="49">
        <f t="shared" si="5"/>
        <v>2.35</v>
      </c>
    </row>
    <row r="83" s="37" customFormat="1" ht="14" customHeight="1" spans="1:9">
      <c r="A83" s="54" t="s">
        <v>223</v>
      </c>
      <c r="B83" s="54"/>
      <c r="C83" s="55"/>
      <c r="D83" s="55"/>
      <c r="E83" s="55"/>
      <c r="F83" s="55"/>
      <c r="G83" s="55"/>
      <c r="H83" s="54"/>
      <c r="I83" s="89">
        <f>I82+I81</f>
        <v>6.8</v>
      </c>
    </row>
    <row r="84" s="39" customFormat="1" spans="1:9">
      <c r="A84" s="49" t="s">
        <v>21</v>
      </c>
      <c r="B84" s="49" t="s">
        <v>55</v>
      </c>
      <c r="C84" s="49" t="s">
        <v>224</v>
      </c>
      <c r="D84" s="49" t="s">
        <v>225</v>
      </c>
      <c r="E84" s="50" t="s">
        <v>65</v>
      </c>
      <c r="F84" s="49">
        <v>112462</v>
      </c>
      <c r="G84" s="49" t="s">
        <v>226</v>
      </c>
      <c r="H84" s="49">
        <v>0.25</v>
      </c>
      <c r="I84" s="71">
        <f t="shared" ref="I84:I90" si="6">F84*H84/10000</f>
        <v>2.81155</v>
      </c>
    </row>
    <row r="85" s="37" customFormat="1" ht="15" customHeight="1" spans="1:9">
      <c r="A85" s="54" t="s">
        <v>227</v>
      </c>
      <c r="B85" s="54"/>
      <c r="C85" s="55"/>
      <c r="D85" s="55"/>
      <c r="E85" s="55"/>
      <c r="F85" s="55"/>
      <c r="G85" s="55"/>
      <c r="H85" s="54"/>
      <c r="I85" s="72">
        <f>I84</f>
        <v>2.81155</v>
      </c>
    </row>
    <row r="86" ht="28.5" spans="1:9">
      <c r="A86" s="68" t="s">
        <v>19</v>
      </c>
      <c r="B86" s="68" t="s">
        <v>55</v>
      </c>
      <c r="C86" s="53" t="s">
        <v>228</v>
      </c>
      <c r="D86" s="52" t="s">
        <v>229</v>
      </c>
      <c r="E86" s="53" t="s">
        <v>230</v>
      </c>
      <c r="F86" s="69">
        <v>72</v>
      </c>
      <c r="G86" s="53" t="s">
        <v>231</v>
      </c>
      <c r="H86" s="68">
        <v>400</v>
      </c>
      <c r="I86" s="49">
        <f t="shared" si="6"/>
        <v>2.88</v>
      </c>
    </row>
    <row r="87" ht="20" customHeight="1" spans="1:9">
      <c r="A87" s="68"/>
      <c r="B87" s="68"/>
      <c r="C87" s="53" t="s">
        <v>232</v>
      </c>
      <c r="D87" s="52" t="s">
        <v>232</v>
      </c>
      <c r="E87" s="50" t="s">
        <v>57</v>
      </c>
      <c r="F87" s="69">
        <v>121</v>
      </c>
      <c r="G87" s="53" t="s">
        <v>233</v>
      </c>
      <c r="H87" s="68">
        <v>400</v>
      </c>
      <c r="I87" s="49">
        <f t="shared" si="6"/>
        <v>4.84</v>
      </c>
    </row>
    <row r="88" ht="19" customHeight="1" spans="1:9">
      <c r="A88" s="68"/>
      <c r="B88" s="68"/>
      <c r="C88" s="53" t="s">
        <v>234</v>
      </c>
      <c r="D88" s="52" t="s">
        <v>235</v>
      </c>
      <c r="E88" s="50" t="s">
        <v>57</v>
      </c>
      <c r="F88" s="69">
        <v>32</v>
      </c>
      <c r="G88" s="53" t="s">
        <v>236</v>
      </c>
      <c r="H88" s="68">
        <v>400</v>
      </c>
      <c r="I88" s="49">
        <f t="shared" si="6"/>
        <v>1.28</v>
      </c>
    </row>
    <row r="89" ht="28.5" spans="1:9">
      <c r="A89" s="68"/>
      <c r="B89" s="68"/>
      <c r="C89" s="53" t="s">
        <v>237</v>
      </c>
      <c r="D89" s="52" t="s">
        <v>238</v>
      </c>
      <c r="E89" s="53" t="s">
        <v>239</v>
      </c>
      <c r="F89" s="69">
        <v>55</v>
      </c>
      <c r="G89" s="53" t="s">
        <v>240</v>
      </c>
      <c r="H89" s="68">
        <v>500</v>
      </c>
      <c r="I89" s="49">
        <f t="shared" si="6"/>
        <v>2.75</v>
      </c>
    </row>
    <row r="90" ht="21" customHeight="1" spans="1:9">
      <c r="A90" s="68"/>
      <c r="B90" s="68"/>
      <c r="C90" s="53" t="s">
        <v>241</v>
      </c>
      <c r="D90" s="52" t="s">
        <v>242</v>
      </c>
      <c r="E90" s="49" t="s">
        <v>180</v>
      </c>
      <c r="F90" s="69">
        <v>23</v>
      </c>
      <c r="G90" s="53" t="s">
        <v>243</v>
      </c>
      <c r="H90" s="68">
        <v>500</v>
      </c>
      <c r="I90" s="49">
        <f t="shared" si="6"/>
        <v>1.15</v>
      </c>
    </row>
    <row r="91" s="37" customFormat="1" ht="14" customHeight="1" spans="1:9">
      <c r="A91" s="54" t="s">
        <v>244</v>
      </c>
      <c r="B91" s="54"/>
      <c r="C91" s="55"/>
      <c r="D91" s="55"/>
      <c r="E91" s="55"/>
      <c r="F91" s="55"/>
      <c r="G91" s="55"/>
      <c r="H91" s="54"/>
      <c r="I91" s="89">
        <f>I90+I89+I88+I87+I86</f>
        <v>12.9</v>
      </c>
    </row>
    <row r="92" ht="14.25" spans="1:9">
      <c r="A92" s="68" t="s">
        <v>24</v>
      </c>
      <c r="B92" s="68" t="s">
        <v>55</v>
      </c>
      <c r="C92" s="53" t="s">
        <v>245</v>
      </c>
      <c r="D92" s="52" t="s">
        <v>246</v>
      </c>
      <c r="E92" s="50" t="s">
        <v>57</v>
      </c>
      <c r="F92" s="69">
        <v>22</v>
      </c>
      <c r="G92" s="53" t="s">
        <v>247</v>
      </c>
      <c r="H92" s="68">
        <v>400</v>
      </c>
      <c r="I92" s="49">
        <f t="shared" ref="I92:I95" si="7">F92*H92/10000</f>
        <v>0.88</v>
      </c>
    </row>
    <row r="93" s="38" customFormat="1" ht="27" spans="1:9">
      <c r="A93" s="59"/>
      <c r="B93" s="59"/>
      <c r="C93" s="82" t="s">
        <v>248</v>
      </c>
      <c r="D93" s="83" t="s">
        <v>249</v>
      </c>
      <c r="E93" s="60" t="s">
        <v>250</v>
      </c>
      <c r="F93" s="60">
        <v>31</v>
      </c>
      <c r="G93" s="82" t="s">
        <v>251</v>
      </c>
      <c r="H93" s="59">
        <v>500</v>
      </c>
      <c r="I93" s="60">
        <f t="shared" si="7"/>
        <v>1.55</v>
      </c>
    </row>
    <row r="94" ht="28.5" spans="1:9">
      <c r="A94" s="68"/>
      <c r="B94" s="68"/>
      <c r="C94" s="53" t="s">
        <v>252</v>
      </c>
      <c r="D94" s="52" t="s">
        <v>253</v>
      </c>
      <c r="E94" s="50" t="s">
        <v>57</v>
      </c>
      <c r="F94" s="69">
        <v>58</v>
      </c>
      <c r="G94" s="53" t="s">
        <v>254</v>
      </c>
      <c r="H94" s="68">
        <v>400</v>
      </c>
      <c r="I94" s="49">
        <f t="shared" si="7"/>
        <v>2.32</v>
      </c>
    </row>
    <row r="95" ht="14.25" spans="1:9">
      <c r="A95" s="68"/>
      <c r="B95" s="68"/>
      <c r="C95" s="53" t="s">
        <v>255</v>
      </c>
      <c r="D95" s="52" t="s">
        <v>256</v>
      </c>
      <c r="E95" s="50" t="s">
        <v>57</v>
      </c>
      <c r="F95" s="69">
        <v>42</v>
      </c>
      <c r="G95" s="69" t="s">
        <v>257</v>
      </c>
      <c r="H95" s="68">
        <v>400</v>
      </c>
      <c r="I95" s="49">
        <f t="shared" si="7"/>
        <v>1.68</v>
      </c>
    </row>
    <row r="96" spans="1:9">
      <c r="A96" s="68"/>
      <c r="B96" s="68" t="s">
        <v>47</v>
      </c>
      <c r="C96" s="69"/>
      <c r="D96" s="69"/>
      <c r="E96" s="69"/>
      <c r="F96" s="69"/>
      <c r="G96" s="69"/>
      <c r="H96" s="68"/>
      <c r="I96" s="49">
        <f>I95+I94+I93+I92</f>
        <v>6.43</v>
      </c>
    </row>
    <row r="97" ht="28.5" spans="1:9">
      <c r="A97" s="68"/>
      <c r="B97" s="68" t="s">
        <v>48</v>
      </c>
      <c r="C97" s="53" t="s">
        <v>248</v>
      </c>
      <c r="D97" s="52" t="s">
        <v>249</v>
      </c>
      <c r="E97" s="53" t="s">
        <v>258</v>
      </c>
      <c r="F97" s="69">
        <v>4712</v>
      </c>
      <c r="G97" s="53" t="s">
        <v>251</v>
      </c>
      <c r="H97" s="68">
        <v>7.5</v>
      </c>
      <c r="I97" s="71">
        <f t="shared" ref="I97:I119" si="8">F97*H97/10000</f>
        <v>3.534</v>
      </c>
    </row>
    <row r="98" spans="1:9">
      <c r="A98" s="68"/>
      <c r="B98" s="68" t="s">
        <v>47</v>
      </c>
      <c r="C98" s="69"/>
      <c r="D98" s="69"/>
      <c r="E98" s="69"/>
      <c r="F98" s="69"/>
      <c r="G98" s="69"/>
      <c r="H98" s="68"/>
      <c r="I98" s="71">
        <f>I97</f>
        <v>3.534</v>
      </c>
    </row>
    <row r="99" s="37" customFormat="1" ht="13" customHeight="1" spans="1:9">
      <c r="A99" s="54" t="s">
        <v>259</v>
      </c>
      <c r="B99" s="54"/>
      <c r="C99" s="55"/>
      <c r="D99" s="55"/>
      <c r="E99" s="55"/>
      <c r="F99" s="55"/>
      <c r="G99" s="55"/>
      <c r="H99" s="54"/>
      <c r="I99" s="72">
        <f>I96+I98</f>
        <v>9.964</v>
      </c>
    </row>
    <row r="100" s="38" customFormat="1" ht="14.25" spans="1:9">
      <c r="A100" s="59" t="s">
        <v>26</v>
      </c>
      <c r="B100" s="59" t="s">
        <v>55</v>
      </c>
      <c r="C100" s="82" t="s">
        <v>260</v>
      </c>
      <c r="D100" s="83" t="s">
        <v>260</v>
      </c>
      <c r="E100" s="60" t="s">
        <v>45</v>
      </c>
      <c r="F100" s="60">
        <v>73</v>
      </c>
      <c r="G100" s="82" t="s">
        <v>261</v>
      </c>
      <c r="H100" s="59">
        <v>500</v>
      </c>
      <c r="I100" s="60">
        <f t="shared" si="8"/>
        <v>3.65</v>
      </c>
    </row>
    <row r="101" s="38" customFormat="1" ht="14.25" spans="1:9">
      <c r="A101" s="59"/>
      <c r="B101" s="59"/>
      <c r="C101" s="82" t="s">
        <v>262</v>
      </c>
      <c r="D101" s="83" t="s">
        <v>262</v>
      </c>
      <c r="E101" s="60" t="s">
        <v>263</v>
      </c>
      <c r="F101" s="60">
        <v>20</v>
      </c>
      <c r="G101" s="82" t="s">
        <v>261</v>
      </c>
      <c r="H101" s="59">
        <v>400</v>
      </c>
      <c r="I101" s="78">
        <f t="shared" si="8"/>
        <v>0.8</v>
      </c>
    </row>
    <row r="102" s="38" customFormat="1" ht="14.25" spans="1:9">
      <c r="A102" s="59"/>
      <c r="B102" s="59"/>
      <c r="C102" s="82" t="s">
        <v>264</v>
      </c>
      <c r="D102" s="83" t="s">
        <v>265</v>
      </c>
      <c r="E102" s="60" t="s">
        <v>45</v>
      </c>
      <c r="F102" s="60">
        <v>21</v>
      </c>
      <c r="G102" s="82" t="s">
        <v>261</v>
      </c>
      <c r="H102" s="59">
        <v>500</v>
      </c>
      <c r="I102" s="60">
        <f t="shared" si="8"/>
        <v>1.05</v>
      </c>
    </row>
    <row r="103" ht="14.25" spans="1:9">
      <c r="A103" s="68"/>
      <c r="B103" s="68"/>
      <c r="C103" s="53" t="s">
        <v>266</v>
      </c>
      <c r="D103" s="52" t="s">
        <v>267</v>
      </c>
      <c r="E103" s="49" t="s">
        <v>45</v>
      </c>
      <c r="F103" s="69">
        <v>90</v>
      </c>
      <c r="G103" s="53" t="s">
        <v>268</v>
      </c>
      <c r="H103" s="68">
        <v>500</v>
      </c>
      <c r="I103" s="49">
        <f t="shared" si="8"/>
        <v>4.5</v>
      </c>
    </row>
    <row r="104" s="37" customFormat="1" ht="18.75" spans="1:9">
      <c r="A104" s="54" t="s">
        <v>269</v>
      </c>
      <c r="B104" s="54"/>
      <c r="C104" s="55"/>
      <c r="D104" s="55"/>
      <c r="E104" s="55"/>
      <c r="F104" s="55"/>
      <c r="G104" s="55"/>
      <c r="H104" s="54"/>
      <c r="I104" s="73">
        <f>I103+I102+I101+I100</f>
        <v>10</v>
      </c>
    </row>
    <row r="105" spans="1:9">
      <c r="A105" s="68" t="s">
        <v>23</v>
      </c>
      <c r="B105" s="68" t="s">
        <v>55</v>
      </c>
      <c r="C105" s="69" t="s">
        <v>270</v>
      </c>
      <c r="D105" s="69" t="s">
        <v>270</v>
      </c>
      <c r="E105" s="50" t="s">
        <v>57</v>
      </c>
      <c r="F105" s="69">
        <v>71</v>
      </c>
      <c r="G105" s="69" t="s">
        <v>271</v>
      </c>
      <c r="H105" s="68">
        <v>400</v>
      </c>
      <c r="I105" s="49">
        <f t="shared" si="8"/>
        <v>2.84</v>
      </c>
    </row>
    <row r="106" s="38" customFormat="1" ht="27" spans="1:9">
      <c r="A106" s="59"/>
      <c r="B106" s="59"/>
      <c r="C106" s="60" t="s">
        <v>272</v>
      </c>
      <c r="D106" s="60" t="s">
        <v>273</v>
      </c>
      <c r="E106" s="60" t="s">
        <v>274</v>
      </c>
      <c r="F106" s="60">
        <v>117</v>
      </c>
      <c r="G106" s="60" t="s">
        <v>275</v>
      </c>
      <c r="H106" s="59">
        <v>500</v>
      </c>
      <c r="I106" s="60">
        <f t="shared" si="8"/>
        <v>5.85</v>
      </c>
    </row>
    <row r="107" s="38" customFormat="1" spans="1:9">
      <c r="A107" s="59"/>
      <c r="B107" s="59"/>
      <c r="C107" s="60"/>
      <c r="D107" s="60"/>
      <c r="E107" s="60" t="s">
        <v>94</v>
      </c>
      <c r="F107" s="60">
        <v>117</v>
      </c>
      <c r="G107" s="60" t="s">
        <v>276</v>
      </c>
      <c r="H107" s="59">
        <v>500</v>
      </c>
      <c r="I107" s="60">
        <f t="shared" si="8"/>
        <v>5.85</v>
      </c>
    </row>
    <row r="108" ht="26" customHeight="1" spans="1:9">
      <c r="A108" s="68"/>
      <c r="B108" s="68" t="s">
        <v>47</v>
      </c>
      <c r="C108" s="69"/>
      <c r="D108" s="69"/>
      <c r="E108" s="69"/>
      <c r="F108" s="69"/>
      <c r="G108" s="69"/>
      <c r="H108" s="68"/>
      <c r="I108" s="49">
        <f>I107+I106+I105</f>
        <v>14.54</v>
      </c>
    </row>
    <row r="109" ht="27" spans="1:9">
      <c r="A109" s="68"/>
      <c r="B109" s="68" t="s">
        <v>48</v>
      </c>
      <c r="C109" s="69" t="s">
        <v>277</v>
      </c>
      <c r="D109" s="69" t="s">
        <v>278</v>
      </c>
      <c r="E109" s="69" t="s">
        <v>279</v>
      </c>
      <c r="F109" s="69">
        <v>1024</v>
      </c>
      <c r="G109" s="69" t="s">
        <v>280</v>
      </c>
      <c r="H109" s="68">
        <v>50</v>
      </c>
      <c r="I109" s="77">
        <f t="shared" si="8"/>
        <v>5.12</v>
      </c>
    </row>
    <row r="110" ht="19" customHeight="1" spans="1:9">
      <c r="A110" s="68"/>
      <c r="B110" s="68" t="s">
        <v>47</v>
      </c>
      <c r="C110" s="69"/>
      <c r="D110" s="69"/>
      <c r="E110" s="69"/>
      <c r="F110" s="69"/>
      <c r="G110" s="69"/>
      <c r="H110" s="68"/>
      <c r="I110" s="49">
        <f>I109</f>
        <v>5.12</v>
      </c>
    </row>
    <row r="111" s="37" customFormat="1" ht="18.75" spans="1:9">
      <c r="A111" s="54" t="s">
        <v>281</v>
      </c>
      <c r="B111" s="54"/>
      <c r="C111" s="55"/>
      <c r="D111" s="55"/>
      <c r="E111" s="55"/>
      <c r="F111" s="55"/>
      <c r="G111" s="55"/>
      <c r="H111" s="54"/>
      <c r="I111" s="55">
        <f>I108+I110</f>
        <v>19.66</v>
      </c>
    </row>
    <row r="112" ht="27" customHeight="1" spans="1:9">
      <c r="A112" s="51" t="s">
        <v>22</v>
      </c>
      <c r="B112" s="51" t="s">
        <v>282</v>
      </c>
      <c r="C112" s="49" t="s">
        <v>283</v>
      </c>
      <c r="D112" s="84" t="s">
        <v>284</v>
      </c>
      <c r="E112" s="85" t="s">
        <v>285</v>
      </c>
      <c r="F112" s="49">
        <v>74</v>
      </c>
      <c r="G112" s="85" t="s">
        <v>286</v>
      </c>
      <c r="H112" s="51">
        <v>500</v>
      </c>
      <c r="I112" s="49">
        <f t="shared" si="8"/>
        <v>3.7</v>
      </c>
    </row>
    <row r="113" s="37" customFormat="1" ht="27" customHeight="1" spans="1:9">
      <c r="A113" s="54" t="s">
        <v>287</v>
      </c>
      <c r="B113" s="54"/>
      <c r="C113" s="55"/>
      <c r="D113" s="55"/>
      <c r="E113" s="55"/>
      <c r="F113" s="55"/>
      <c r="G113" s="55"/>
      <c r="H113" s="54"/>
      <c r="I113" s="89">
        <f>I112</f>
        <v>3.7</v>
      </c>
    </row>
    <row r="114" spans="1:9">
      <c r="A114" s="51" t="s">
        <v>25</v>
      </c>
      <c r="B114" s="51" t="s">
        <v>55</v>
      </c>
      <c r="C114" s="85" t="s">
        <v>288</v>
      </c>
      <c r="D114" s="84" t="s">
        <v>289</v>
      </c>
      <c r="E114" s="85" t="s">
        <v>208</v>
      </c>
      <c r="F114" s="49">
        <v>40</v>
      </c>
      <c r="G114" s="85" t="s">
        <v>290</v>
      </c>
      <c r="H114" s="51">
        <v>500</v>
      </c>
      <c r="I114" s="49">
        <f t="shared" si="8"/>
        <v>2</v>
      </c>
    </row>
    <row r="115" s="38" customFormat="1" ht="27" spans="1:9">
      <c r="A115" s="59"/>
      <c r="B115" s="59"/>
      <c r="C115" s="86" t="s">
        <v>291</v>
      </c>
      <c r="D115" s="87" t="s">
        <v>292</v>
      </c>
      <c r="E115" s="86" t="s">
        <v>94</v>
      </c>
      <c r="F115" s="60">
        <v>21</v>
      </c>
      <c r="G115" s="86" t="s">
        <v>293</v>
      </c>
      <c r="H115" s="59">
        <v>500</v>
      </c>
      <c r="I115" s="60">
        <f t="shared" si="8"/>
        <v>1.05</v>
      </c>
    </row>
    <row r="116" spans="1:9">
      <c r="A116" s="51"/>
      <c r="B116" s="51"/>
      <c r="C116" s="85" t="s">
        <v>294</v>
      </c>
      <c r="D116" s="84" t="s">
        <v>295</v>
      </c>
      <c r="E116" s="85" t="s">
        <v>296</v>
      </c>
      <c r="F116" s="49">
        <v>28</v>
      </c>
      <c r="G116" s="85" t="s">
        <v>297</v>
      </c>
      <c r="H116" s="51">
        <v>500</v>
      </c>
      <c r="I116" s="49">
        <f t="shared" si="8"/>
        <v>1.4</v>
      </c>
    </row>
    <row r="117" s="37" customFormat="1" ht="18.75" spans="1:9">
      <c r="A117" s="54" t="s">
        <v>298</v>
      </c>
      <c r="B117" s="54"/>
      <c r="C117" s="55"/>
      <c r="D117" s="55"/>
      <c r="E117" s="55"/>
      <c r="F117" s="55"/>
      <c r="G117" s="55"/>
      <c r="H117" s="54"/>
      <c r="I117" s="55">
        <f>SUM(I114:I116)</f>
        <v>4.45</v>
      </c>
    </row>
    <row r="118" s="37" customFormat="1" ht="18.75" spans="1:9">
      <c r="A118" s="54" t="s">
        <v>299</v>
      </c>
      <c r="B118" s="54"/>
      <c r="C118" s="55"/>
      <c r="D118" s="55"/>
      <c r="E118" s="55"/>
      <c r="F118" s="55"/>
      <c r="G118" s="55"/>
      <c r="H118" s="54"/>
      <c r="I118" s="71">
        <v>228.4514</v>
      </c>
    </row>
  </sheetData>
  <mergeCells count="61">
    <mergeCell ref="D4:I4"/>
    <mergeCell ref="A11:B11"/>
    <mergeCell ref="A14:B14"/>
    <mergeCell ref="A25:B25"/>
    <mergeCell ref="A44:B44"/>
    <mergeCell ref="A49:B49"/>
    <mergeCell ref="A56:B56"/>
    <mergeCell ref="A64:B64"/>
    <mergeCell ref="A69:B69"/>
    <mergeCell ref="A80:B80"/>
    <mergeCell ref="A83:B83"/>
    <mergeCell ref="A85:B85"/>
    <mergeCell ref="A91:B91"/>
    <mergeCell ref="A99:B99"/>
    <mergeCell ref="A104:B104"/>
    <mergeCell ref="A111:B111"/>
    <mergeCell ref="A113:B113"/>
    <mergeCell ref="A117:B117"/>
    <mergeCell ref="A118:B118"/>
    <mergeCell ref="A5:A6"/>
    <mergeCell ref="A7:A10"/>
    <mergeCell ref="A12:A13"/>
    <mergeCell ref="A15:A24"/>
    <mergeCell ref="A26:A43"/>
    <mergeCell ref="A45:A48"/>
    <mergeCell ref="A50:A55"/>
    <mergeCell ref="A57:A63"/>
    <mergeCell ref="A65:A68"/>
    <mergeCell ref="A70:A79"/>
    <mergeCell ref="A81:A82"/>
    <mergeCell ref="A86:A90"/>
    <mergeCell ref="A92:A98"/>
    <mergeCell ref="A100:A103"/>
    <mergeCell ref="A105:A110"/>
    <mergeCell ref="A114:A116"/>
    <mergeCell ref="B5:B6"/>
    <mergeCell ref="B12:B13"/>
    <mergeCell ref="B15:B20"/>
    <mergeCell ref="B22:B23"/>
    <mergeCell ref="B26:B40"/>
    <mergeCell ref="B45:B48"/>
    <mergeCell ref="B50:B55"/>
    <mergeCell ref="B57:B60"/>
    <mergeCell ref="B70:B76"/>
    <mergeCell ref="B81:B82"/>
    <mergeCell ref="B86:B90"/>
    <mergeCell ref="B92:B95"/>
    <mergeCell ref="B100:B103"/>
    <mergeCell ref="B105:B107"/>
    <mergeCell ref="B114:B116"/>
    <mergeCell ref="C5:C6"/>
    <mergeCell ref="C32:C33"/>
    <mergeCell ref="C106:C107"/>
    <mergeCell ref="D5:D6"/>
    <mergeCell ref="D32:D33"/>
    <mergeCell ref="D106:D107"/>
    <mergeCell ref="F5:F6"/>
    <mergeCell ref="G5:G6"/>
    <mergeCell ref="H5:H6"/>
    <mergeCell ref="I5:I6"/>
    <mergeCell ref="A2:I3"/>
  </mergeCells>
  <pageMargins left="0.590277777777778" right="0.751388888888889" top="0.475" bottom="0.475" header="0.511805555555556" footer="0.313888888888889"/>
  <pageSetup paperSize="9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9"/>
  <sheetViews>
    <sheetView workbookViewId="0">
      <selection activeCell="E1" sqref="E$1:E$1048576"/>
    </sheetView>
  </sheetViews>
  <sheetFormatPr defaultColWidth="9" defaultRowHeight="13.5"/>
  <cols>
    <col min="1" max="1" width="6" customWidth="1"/>
    <col min="3" max="3" width="22.875" customWidth="1"/>
    <col min="4" max="4" width="13.625" customWidth="1"/>
    <col min="5" max="5" width="16.75" customWidth="1"/>
    <col min="7" max="7" width="14.5" customWidth="1"/>
  </cols>
  <sheetData>
    <row r="1" ht="14.25" spans="1:9">
      <c r="A1" s="20" t="s">
        <v>300</v>
      </c>
      <c r="B1" s="20"/>
      <c r="C1" s="20"/>
      <c r="D1" s="20"/>
      <c r="E1" s="20"/>
      <c r="F1" s="20"/>
      <c r="G1" s="20"/>
      <c r="H1" s="20"/>
      <c r="I1" s="20"/>
    </row>
    <row r="2" spans="1:9">
      <c r="A2" s="21" t="s">
        <v>301</v>
      </c>
      <c r="B2" s="21"/>
      <c r="C2" s="21"/>
      <c r="D2" s="21"/>
      <c r="E2" s="21"/>
      <c r="F2" s="21"/>
      <c r="G2" s="21"/>
      <c r="H2" s="21"/>
      <c r="I2" s="21"/>
    </row>
    <row r="3" spans="1:9">
      <c r="A3" s="21"/>
      <c r="B3" s="21"/>
      <c r="C3" s="21"/>
      <c r="D3" s="21"/>
      <c r="E3" s="21"/>
      <c r="F3" s="21"/>
      <c r="G3" s="21"/>
      <c r="H3" s="21"/>
      <c r="I3" s="21"/>
    </row>
    <row r="4" ht="14.25" spans="1:9">
      <c r="A4" s="20"/>
      <c r="B4" s="20"/>
      <c r="C4" s="20"/>
      <c r="D4" s="20"/>
      <c r="E4" s="22" t="s">
        <v>302</v>
      </c>
      <c r="F4" s="22"/>
      <c r="G4" s="22"/>
      <c r="H4" s="22"/>
      <c r="I4" s="22"/>
    </row>
    <row r="5" ht="23.5" customHeight="1" spans="1:9">
      <c r="A5" s="23" t="s">
        <v>4</v>
      </c>
      <c r="B5" s="23" t="s">
        <v>34</v>
      </c>
      <c r="C5" s="23" t="s">
        <v>35</v>
      </c>
      <c r="D5" s="23" t="s">
        <v>36</v>
      </c>
      <c r="E5" s="23" t="s">
        <v>37</v>
      </c>
      <c r="F5" s="23" t="s">
        <v>303</v>
      </c>
      <c r="G5" s="23" t="s">
        <v>39</v>
      </c>
      <c r="H5" s="23" t="s">
        <v>304</v>
      </c>
      <c r="I5" s="23" t="s">
        <v>305</v>
      </c>
    </row>
    <row r="6" ht="23.5" customHeight="1" spans="1:9">
      <c r="A6" s="23"/>
      <c r="B6" s="23"/>
      <c r="C6" s="23"/>
      <c r="D6" s="23"/>
      <c r="E6" s="23" t="s">
        <v>42</v>
      </c>
      <c r="F6" s="23"/>
      <c r="G6" s="23"/>
      <c r="H6" s="23"/>
      <c r="I6" s="23" t="s">
        <v>306</v>
      </c>
    </row>
    <row r="7" ht="23.5" customHeight="1" spans="1:9">
      <c r="A7" s="23" t="s">
        <v>11</v>
      </c>
      <c r="B7" s="23" t="s">
        <v>55</v>
      </c>
      <c r="C7" s="24" t="s">
        <v>307</v>
      </c>
      <c r="D7" s="24" t="s">
        <v>308</v>
      </c>
      <c r="E7" s="24" t="s">
        <v>309</v>
      </c>
      <c r="F7" s="25">
        <v>61</v>
      </c>
      <c r="G7" s="24" t="s">
        <v>310</v>
      </c>
      <c r="H7" s="23">
        <v>100</v>
      </c>
      <c r="I7" s="23">
        <f>F7*H7/10000</f>
        <v>0.61</v>
      </c>
    </row>
    <row r="8" ht="23.5" customHeight="1" spans="1:9">
      <c r="A8" s="23"/>
      <c r="B8" s="23"/>
      <c r="C8" s="24" t="s">
        <v>311</v>
      </c>
      <c r="D8" s="24" t="s">
        <v>312</v>
      </c>
      <c r="E8" s="24" t="s">
        <v>309</v>
      </c>
      <c r="F8" s="24">
        <v>95</v>
      </c>
      <c r="G8" s="24" t="s">
        <v>313</v>
      </c>
      <c r="H8" s="23">
        <v>100</v>
      </c>
      <c r="I8" s="23">
        <f t="shared" ref="I8:I19" si="0">F8*H8/10000</f>
        <v>0.95</v>
      </c>
    </row>
    <row r="9" ht="23.5" customHeight="1" spans="1:9">
      <c r="A9" s="26" t="s">
        <v>62</v>
      </c>
      <c r="B9" s="26"/>
      <c r="C9" s="27"/>
      <c r="D9" s="27"/>
      <c r="E9" s="27"/>
      <c r="F9" s="27">
        <f>SUM(F7:F8)</f>
        <v>156</v>
      </c>
      <c r="G9" s="27"/>
      <c r="H9" s="26"/>
      <c r="I9" s="23">
        <f>I8+I7</f>
        <v>1.56</v>
      </c>
    </row>
    <row r="10" ht="23.5" customHeight="1" spans="1:9">
      <c r="A10" s="28" t="s">
        <v>12</v>
      </c>
      <c r="B10" s="29" t="s">
        <v>55</v>
      </c>
      <c r="C10" s="24" t="s">
        <v>314</v>
      </c>
      <c r="D10" s="24" t="s">
        <v>315</v>
      </c>
      <c r="E10" s="30" t="s">
        <v>316</v>
      </c>
      <c r="F10" s="25">
        <v>57</v>
      </c>
      <c r="G10" s="24" t="s">
        <v>317</v>
      </c>
      <c r="H10" s="23">
        <v>100</v>
      </c>
      <c r="I10" s="23">
        <f t="shared" si="0"/>
        <v>0.57</v>
      </c>
    </row>
    <row r="11" ht="23.5" customHeight="1" spans="1:9">
      <c r="A11" s="31"/>
      <c r="B11" s="32"/>
      <c r="C11" s="24" t="s">
        <v>318</v>
      </c>
      <c r="D11" s="24" t="s">
        <v>319</v>
      </c>
      <c r="E11" s="30" t="s">
        <v>316</v>
      </c>
      <c r="F11" s="23">
        <v>136</v>
      </c>
      <c r="G11" s="24" t="s">
        <v>320</v>
      </c>
      <c r="H11" s="23">
        <v>100</v>
      </c>
      <c r="I11" s="23">
        <f t="shared" si="0"/>
        <v>1.36</v>
      </c>
    </row>
    <row r="12" ht="23.5" customHeight="1" spans="1:9">
      <c r="A12" s="31"/>
      <c r="B12" s="32"/>
      <c r="C12" s="23" t="s">
        <v>87</v>
      </c>
      <c r="D12" s="23" t="s">
        <v>88</v>
      </c>
      <c r="E12" s="23" t="s">
        <v>321</v>
      </c>
      <c r="F12" s="23">
        <v>119</v>
      </c>
      <c r="G12" s="23" t="s">
        <v>322</v>
      </c>
      <c r="H12" s="23">
        <v>100</v>
      </c>
      <c r="I12" s="23">
        <f t="shared" si="0"/>
        <v>1.19</v>
      </c>
    </row>
    <row r="13" ht="23.5" customHeight="1" spans="1:9">
      <c r="A13" s="33"/>
      <c r="B13" s="34"/>
      <c r="C13" s="35" t="s">
        <v>323</v>
      </c>
      <c r="D13" s="35" t="s">
        <v>324</v>
      </c>
      <c r="E13" s="35" t="s">
        <v>325</v>
      </c>
      <c r="F13" s="35">
        <v>85</v>
      </c>
      <c r="G13" s="35" t="s">
        <v>326</v>
      </c>
      <c r="H13" s="35">
        <v>100</v>
      </c>
      <c r="I13" s="23">
        <f t="shared" si="0"/>
        <v>0.85</v>
      </c>
    </row>
    <row r="14" ht="23.5" customHeight="1" spans="1:9">
      <c r="A14" s="36" t="s">
        <v>327</v>
      </c>
      <c r="B14" s="36"/>
      <c r="C14" s="26"/>
      <c r="D14" s="26"/>
      <c r="E14" s="26"/>
      <c r="F14" s="26">
        <f>F10+F11+F12+F13</f>
        <v>397</v>
      </c>
      <c r="G14" s="26"/>
      <c r="H14" s="26"/>
      <c r="I14" s="23">
        <f>I13+I12+I11+I10</f>
        <v>3.97</v>
      </c>
    </row>
    <row r="15" ht="23.5" customHeight="1" spans="1:9">
      <c r="A15" s="23" t="s">
        <v>328</v>
      </c>
      <c r="B15" s="23" t="s">
        <v>55</v>
      </c>
      <c r="C15" s="23" t="s">
        <v>329</v>
      </c>
      <c r="D15" s="23" t="s">
        <v>330</v>
      </c>
      <c r="E15" s="23" t="s">
        <v>316</v>
      </c>
      <c r="F15" s="23">
        <v>153</v>
      </c>
      <c r="G15" s="23" t="s">
        <v>331</v>
      </c>
      <c r="H15" s="23">
        <v>100</v>
      </c>
      <c r="I15" s="23">
        <f t="shared" si="0"/>
        <v>1.53</v>
      </c>
    </row>
    <row r="16" ht="23.5" customHeight="1" spans="1:9">
      <c r="A16" s="26" t="s">
        <v>332</v>
      </c>
      <c r="B16" s="26"/>
      <c r="C16" s="26"/>
      <c r="D16" s="26"/>
      <c r="E16" s="26"/>
      <c r="F16" s="26">
        <v>153</v>
      </c>
      <c r="G16" s="26"/>
      <c r="H16" s="26"/>
      <c r="I16" s="23">
        <f>I15</f>
        <v>1.53</v>
      </c>
    </row>
    <row r="17" ht="23.5" customHeight="1" spans="1:9">
      <c r="A17" s="23" t="s">
        <v>25</v>
      </c>
      <c r="B17" s="23" t="s">
        <v>55</v>
      </c>
      <c r="C17" s="24" t="s">
        <v>333</v>
      </c>
      <c r="D17" s="24" t="s">
        <v>334</v>
      </c>
      <c r="E17" s="23" t="s">
        <v>335</v>
      </c>
      <c r="F17" s="23">
        <v>59</v>
      </c>
      <c r="G17" s="24" t="s">
        <v>336</v>
      </c>
      <c r="H17" s="23">
        <v>100</v>
      </c>
      <c r="I17" s="23">
        <f t="shared" si="0"/>
        <v>0.59</v>
      </c>
    </row>
    <row r="18" ht="23.5" customHeight="1" spans="1:9">
      <c r="A18" s="36" t="s">
        <v>298</v>
      </c>
      <c r="B18" s="36"/>
      <c r="C18" s="36"/>
      <c r="D18" s="36"/>
      <c r="E18" s="36"/>
      <c r="F18" s="26">
        <v>59</v>
      </c>
      <c r="G18" s="36"/>
      <c r="H18" s="36"/>
      <c r="I18" s="23">
        <f>I17</f>
        <v>0.59</v>
      </c>
    </row>
    <row r="19" ht="23.5" customHeight="1" spans="1:9">
      <c r="A19" s="26" t="s">
        <v>337</v>
      </c>
      <c r="B19" s="26"/>
      <c r="C19" s="26"/>
      <c r="D19" s="26"/>
      <c r="E19" s="26"/>
      <c r="F19" s="26">
        <f>F18+F16+F14+F9</f>
        <v>765</v>
      </c>
      <c r="G19" s="26"/>
      <c r="H19" s="26"/>
      <c r="I19" s="23">
        <f>I18+I16+I14+I9</f>
        <v>7.65</v>
      </c>
    </row>
  </sheetData>
  <mergeCells count="18">
    <mergeCell ref="E4:I4"/>
    <mergeCell ref="A9:B9"/>
    <mergeCell ref="A14:B14"/>
    <mergeCell ref="A16:B16"/>
    <mergeCell ref="A18:B18"/>
    <mergeCell ref="A19:C19"/>
    <mergeCell ref="A5:A6"/>
    <mergeCell ref="A7:A8"/>
    <mergeCell ref="A10:A13"/>
    <mergeCell ref="B5:B6"/>
    <mergeCell ref="B7:B8"/>
    <mergeCell ref="B10:B13"/>
    <mergeCell ref="C5:C6"/>
    <mergeCell ref="D5:D6"/>
    <mergeCell ref="F5:F6"/>
    <mergeCell ref="G5:G6"/>
    <mergeCell ref="H5:H6"/>
    <mergeCell ref="A2:I3"/>
  </mergeCells>
  <pageMargins left="0.751388888888889" right="0.751388888888889" top="1" bottom="1" header="0.511805555555556" footer="0.511805555555556"/>
  <pageSetup paperSize="9" orientation="landscape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9"/>
  <sheetViews>
    <sheetView workbookViewId="0">
      <selection activeCell="A8" sqref="A8:E9"/>
    </sheetView>
  </sheetViews>
  <sheetFormatPr defaultColWidth="9" defaultRowHeight="13.5" outlineLevelCol="5"/>
  <cols>
    <col min="1" max="1" width="6.625" customWidth="1"/>
    <col min="2" max="2" width="24" customWidth="1"/>
    <col min="3" max="3" width="33.125" customWidth="1"/>
    <col min="4" max="4" width="18.625" customWidth="1"/>
    <col min="5" max="5" width="13.875" customWidth="1"/>
    <col min="6" max="6" width="18.375" customWidth="1"/>
  </cols>
  <sheetData>
    <row r="1" ht="14.25" spans="1:6">
      <c r="A1" s="7" t="s">
        <v>338</v>
      </c>
      <c r="B1" s="7"/>
      <c r="C1" s="7"/>
      <c r="D1" s="7"/>
      <c r="E1" s="8"/>
      <c r="F1" s="9"/>
    </row>
    <row r="2" ht="49" customHeight="1" spans="1:6">
      <c r="A2" s="10" t="s">
        <v>339</v>
      </c>
      <c r="B2" s="10"/>
      <c r="C2" s="10"/>
      <c r="D2" s="10"/>
      <c r="E2" s="10"/>
      <c r="F2" s="9"/>
    </row>
    <row r="3" ht="28.5" spans="1:6">
      <c r="A3" s="7"/>
      <c r="B3" s="7"/>
      <c r="C3" s="7"/>
      <c r="D3" s="7"/>
      <c r="E3" s="11" t="s">
        <v>340</v>
      </c>
      <c r="F3" s="9"/>
    </row>
    <row r="4" ht="18.75" spans="1:6">
      <c r="A4" s="12" t="s">
        <v>3</v>
      </c>
      <c r="B4" s="12" t="s">
        <v>341</v>
      </c>
      <c r="C4" s="12" t="s">
        <v>342</v>
      </c>
      <c r="D4" s="12" t="s">
        <v>343</v>
      </c>
      <c r="E4" s="12" t="s">
        <v>344</v>
      </c>
      <c r="F4" s="13" t="s">
        <v>345</v>
      </c>
    </row>
    <row r="5" ht="66" customHeight="1" spans="1:6">
      <c r="A5" s="12">
        <v>1</v>
      </c>
      <c r="B5" s="14" t="s">
        <v>346</v>
      </c>
      <c r="C5" s="14" t="s">
        <v>248</v>
      </c>
      <c r="D5" s="14" t="s">
        <v>347</v>
      </c>
      <c r="E5" s="15">
        <v>4</v>
      </c>
      <c r="F5" s="13" t="s">
        <v>348</v>
      </c>
    </row>
    <row r="6" ht="37.5" spans="1:6">
      <c r="A6" s="12">
        <v>2</v>
      </c>
      <c r="B6" s="14" t="s">
        <v>349</v>
      </c>
      <c r="C6" s="15" t="s">
        <v>350</v>
      </c>
      <c r="D6" s="15" t="s">
        <v>351</v>
      </c>
      <c r="E6" s="15">
        <v>1.7</v>
      </c>
      <c r="F6" s="13" t="s">
        <v>352</v>
      </c>
    </row>
    <row r="7" ht="18.75" spans="1:6">
      <c r="A7" s="12" t="s">
        <v>353</v>
      </c>
      <c r="B7" s="12"/>
      <c r="C7" s="12"/>
      <c r="D7" s="12"/>
      <c r="E7" s="12">
        <f>SUM(E5:E6)</f>
        <v>5.7</v>
      </c>
      <c r="F7" s="16"/>
    </row>
    <row r="8" ht="18.75" spans="1:6">
      <c r="A8" s="17" t="s">
        <v>354</v>
      </c>
      <c r="B8" s="17"/>
      <c r="C8" s="17"/>
      <c r="D8" s="17"/>
      <c r="E8" s="18"/>
      <c r="F8" s="19"/>
    </row>
    <row r="9" ht="18.75" spans="1:6">
      <c r="A9" s="17"/>
      <c r="B9" s="17"/>
      <c r="C9" s="17"/>
      <c r="D9" s="17"/>
      <c r="E9" s="18"/>
      <c r="F9" s="19"/>
    </row>
  </sheetData>
  <mergeCells count="3">
    <mergeCell ref="A2:E2"/>
    <mergeCell ref="A7:B7"/>
    <mergeCell ref="A8:E9"/>
  </mergeCells>
  <pageMargins left="0.751388888888889" right="0.751388888888889" top="1" bottom="1" header="0.511805555555556" footer="0.511805555555556"/>
  <pageSetup paperSize="9" orientation="landscape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0"/>
  <sheetViews>
    <sheetView tabSelected="1" workbookViewId="0">
      <selection activeCell="D8" sqref="D8"/>
    </sheetView>
  </sheetViews>
  <sheetFormatPr defaultColWidth="9" defaultRowHeight="13.5" outlineLevelCol="6"/>
  <cols>
    <col min="1" max="1" width="10.25" customWidth="1"/>
    <col min="2" max="2" width="39.125" customWidth="1"/>
    <col min="3" max="3" width="16.25" customWidth="1"/>
    <col min="4" max="4" width="15.625" customWidth="1"/>
    <col min="5" max="7" width="9" hidden="1" customWidth="1"/>
  </cols>
  <sheetData>
    <row r="1" spans="1:1">
      <c r="A1" t="s">
        <v>355</v>
      </c>
    </row>
    <row r="2" spans="1:7">
      <c r="A2" s="2" t="s">
        <v>356</v>
      </c>
      <c r="B2" s="2"/>
      <c r="C2" s="2"/>
      <c r="D2" s="2"/>
      <c r="E2" s="2"/>
      <c r="F2" s="2"/>
      <c r="G2" s="2"/>
    </row>
    <row r="3" spans="1:7">
      <c r="A3" s="2"/>
      <c r="B3" s="2"/>
      <c r="C3" s="2"/>
      <c r="D3" s="2"/>
      <c r="E3" s="2"/>
      <c r="F3" s="2"/>
      <c r="G3" s="2"/>
    </row>
    <row r="4" ht="27" spans="1:7">
      <c r="A4" s="2"/>
      <c r="B4" s="2"/>
      <c r="C4" s="3" t="s">
        <v>2</v>
      </c>
      <c r="D4" s="3"/>
      <c r="E4" s="2"/>
      <c r="F4" s="2"/>
      <c r="G4" s="2"/>
    </row>
    <row r="5" ht="33" customHeight="1" spans="1:4">
      <c r="A5" s="4" t="s">
        <v>3</v>
      </c>
      <c r="B5" s="4" t="s">
        <v>357</v>
      </c>
      <c r="C5" s="4" t="s">
        <v>344</v>
      </c>
      <c r="D5" s="4" t="s">
        <v>358</v>
      </c>
    </row>
    <row r="6" ht="43" customHeight="1" spans="1:4">
      <c r="A6" s="4">
        <v>1</v>
      </c>
      <c r="B6" s="4" t="s">
        <v>27</v>
      </c>
      <c r="C6" s="4">
        <v>2</v>
      </c>
      <c r="D6" s="4"/>
    </row>
    <row r="7" ht="33" customHeight="1" spans="1:4">
      <c r="A7" s="4">
        <v>2</v>
      </c>
      <c r="B7" s="4" t="s">
        <v>28</v>
      </c>
      <c r="C7" s="4">
        <v>2</v>
      </c>
      <c r="D7" s="4"/>
    </row>
    <row r="8" ht="33" customHeight="1" spans="1:4">
      <c r="A8" s="4">
        <v>3</v>
      </c>
      <c r="B8" s="4" t="s">
        <v>29</v>
      </c>
      <c r="C8" s="4">
        <v>2</v>
      </c>
      <c r="D8" s="4"/>
    </row>
    <row r="9" s="1" customFormat="1" ht="33" customHeight="1" spans="1:4">
      <c r="A9" s="5"/>
      <c r="B9" s="5" t="s">
        <v>9</v>
      </c>
      <c r="C9" s="5">
        <v>6</v>
      </c>
      <c r="D9" s="5"/>
    </row>
    <row r="10" ht="37" customHeight="1" spans="1:4">
      <c r="A10" s="6" t="s">
        <v>359</v>
      </c>
      <c r="B10" s="6"/>
      <c r="C10" s="6"/>
      <c r="D10" s="6"/>
    </row>
  </sheetData>
  <mergeCells count="3">
    <mergeCell ref="C4:D4"/>
    <mergeCell ref="A10:D10"/>
    <mergeCell ref="A2:G3"/>
  </mergeCells>
  <pageMargins left="0.751388888888889" right="0.751388888888889" top="1" bottom="1" header="0.511805555555556" footer="0.511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附件1</vt:lpstr>
      <vt:lpstr>附件2</vt:lpstr>
      <vt:lpstr>附件3</vt:lpstr>
      <vt:lpstr>附件4</vt:lpstr>
      <vt:lpstr>附件5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吴昌旺</dc:creator>
  <cp:lastModifiedBy>admin</cp:lastModifiedBy>
  <dcterms:created xsi:type="dcterms:W3CDTF">2018-05-22T08:21:00Z</dcterms:created>
  <dcterms:modified xsi:type="dcterms:W3CDTF">2018-08-09T09:10:42Z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